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420" yWindow="195" windowWidth="16005" windowHeight="5940" tabRatio="830" firstSheet="3" activeTab="4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 " sheetId="15" r:id="rId4"/>
    <sheet name="（预表4）一般公共预算“三公”经费支出表" sheetId="7" r:id="rId5"/>
    <sheet name="（预表5）政府性基金预算支出表" sheetId="8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1" hidden="1">'（预表2）一般公共预算支出表'!$A$9:$H$19</definedName>
    <definedName name="_xlnm._FilterDatabase" localSheetId="2" hidden="1">'（预表3-1）一般公共预算基本支出表 '!$A$10:$G$42</definedName>
    <definedName name="_xlnm.Print_Area" localSheetId="0">'（预表1）财政拨款收支总表'!$A$1:$H$42</definedName>
    <definedName name="_xlnm.Print_Area" localSheetId="1">'（预表2）一般公共预算支出表'!$A$1:$G$31</definedName>
    <definedName name="_xlnm.Print_Area" localSheetId="2">'（预表3-1）一般公共预算基本支出表 '!$A$1:$F$45</definedName>
    <definedName name="_xlnm.Print_Area" localSheetId="4">'（预表4）一般公共预算“三公”经费支出表'!$A$1:$F$8</definedName>
    <definedName name="_xlnm.Print_Area" localSheetId="5">'（预表5）政府性基金预算支出表'!$A$1:$G$20</definedName>
    <definedName name="_xlnm.Print_Area" localSheetId="6">'（预表6）部门收支总表'!$A$1:$F$43</definedName>
    <definedName name="_xlnm.Print_Area" localSheetId="7">'（预表7）部门收入总表'!$A$1:$N$36</definedName>
    <definedName name="_xlnm.Print_Area" localSheetId="8">'（预表8）部门支出总表'!$A$1:$J$36</definedName>
    <definedName name="_xlnm.Print_Titles" localSheetId="2">'（预表3-1）一般公共预算基本支出表 '!$4:$9</definedName>
    <definedName name="_xlnm.Print_Titles" localSheetId="5">'（预表5）政府性基金预算支出表'!$1:$7</definedName>
  </definedNames>
  <calcPr calcId="125725"/>
</workbook>
</file>

<file path=xl/calcChain.xml><?xml version="1.0" encoding="utf-8"?>
<calcChain xmlns="http://schemas.openxmlformats.org/spreadsheetml/2006/main">
  <c r="G10" i="11"/>
  <c r="G11"/>
  <c r="D101" i="15"/>
  <c r="D85"/>
  <c r="D74"/>
  <c r="D71"/>
  <c r="D68"/>
  <c r="D63"/>
  <c r="D46"/>
  <c r="D18"/>
  <c r="D10"/>
  <c r="D9" s="1"/>
  <c r="E32" i="5" l="1"/>
  <c r="F17" i="3" l="1"/>
  <c r="G11" l="1"/>
  <c r="G10" s="1"/>
  <c r="G9" s="1"/>
  <c r="F12" i="11"/>
  <c r="E12" s="1"/>
  <c r="D24" i="5"/>
  <c r="C10" i="13"/>
  <c r="F26" i="1"/>
  <c r="F18"/>
  <c r="F36"/>
  <c r="F42" s="1"/>
  <c r="C8"/>
  <c r="F11" i="10"/>
  <c r="C9" i="9"/>
  <c r="C8" s="1"/>
  <c r="C31" s="1"/>
  <c r="C36" i="1"/>
  <c r="C42" s="1"/>
  <c r="C38"/>
  <c r="C7" i="7"/>
  <c r="C8" i="13"/>
  <c r="C7" s="1"/>
  <c r="N11" i="10"/>
  <c r="L11"/>
  <c r="L10" s="1"/>
  <c r="E7" i="13"/>
  <c r="F7"/>
  <c r="C9"/>
  <c r="F17" i="10"/>
  <c r="E17" s="1"/>
  <c r="E12"/>
  <c r="E13"/>
  <c r="E14"/>
  <c r="E15"/>
  <c r="E18"/>
  <c r="E13" i="11"/>
  <c r="E18"/>
  <c r="F17"/>
  <c r="F16" s="1"/>
  <c r="E16" s="1"/>
  <c r="E15"/>
  <c r="E14"/>
  <c r="G9"/>
  <c r="C33" i="9"/>
  <c r="F31"/>
  <c r="F43" s="1"/>
  <c r="E39" i="5"/>
  <c r="F39"/>
  <c r="F32"/>
  <c r="F18"/>
  <c r="E18"/>
  <c r="F11"/>
  <c r="E11"/>
  <c r="D12"/>
  <c r="D13"/>
  <c r="D14"/>
  <c r="D15"/>
  <c r="D16"/>
  <c r="D17"/>
  <c r="D19"/>
  <c r="D20"/>
  <c r="D21"/>
  <c r="D22"/>
  <c r="D23"/>
  <c r="D25"/>
  <c r="D26"/>
  <c r="D27"/>
  <c r="D28"/>
  <c r="D29"/>
  <c r="D30"/>
  <c r="D31"/>
  <c r="D33"/>
  <c r="D34"/>
  <c r="D35"/>
  <c r="D36"/>
  <c r="D37"/>
  <c r="D40"/>
  <c r="D41"/>
  <c r="B6" i="7"/>
  <c r="B5"/>
  <c r="E15" i="3"/>
  <c r="E18"/>
  <c r="E12"/>
  <c r="F16"/>
  <c r="E16" s="1"/>
  <c r="F11"/>
  <c r="F10" s="1"/>
  <c r="E13"/>
  <c r="E14"/>
  <c r="G42" i="11"/>
  <c r="G36" i="13"/>
  <c r="G42"/>
  <c r="G36" i="1"/>
  <c r="G42" s="1"/>
  <c r="F42" i="11"/>
  <c r="F36" i="13"/>
  <c r="F42" s="1"/>
  <c r="C42" i="11"/>
  <c r="C36" i="13"/>
  <c r="C42"/>
  <c r="C8" i="10"/>
  <c r="C8" i="11"/>
  <c r="F7" i="7"/>
  <c r="E7"/>
  <c r="D7"/>
  <c r="E17" i="11"/>
  <c r="D7" i="13"/>
  <c r="N10" i="10"/>
  <c r="N9" s="1"/>
  <c r="F11" i="11"/>
  <c r="E11" s="1"/>
  <c r="F10" i="10"/>
  <c r="E11"/>
  <c r="F16"/>
  <c r="E16"/>
  <c r="F9"/>
  <c r="C43" i="9" l="1"/>
  <c r="E10" i="5"/>
  <c r="F10"/>
  <c r="D18"/>
  <c r="D11"/>
  <c r="D32"/>
  <c r="F9"/>
  <c r="D39"/>
  <c r="E9"/>
  <c r="B7" i="7"/>
  <c r="E17" i="3"/>
  <c r="E11"/>
  <c r="L9" i="10"/>
  <c r="E9" s="1"/>
  <c r="E10"/>
  <c r="F9" i="3"/>
  <c r="E9" s="1"/>
  <c r="E10"/>
  <c r="F10" i="11"/>
  <c r="D10" i="5" l="1"/>
  <c r="D9"/>
  <c r="E10" i="11"/>
  <c r="F9"/>
  <c r="E9" s="1"/>
</calcChain>
</file>

<file path=xl/sharedStrings.xml><?xml version="1.0" encoding="utf-8"?>
<sst xmlns="http://schemas.openxmlformats.org/spreadsheetml/2006/main" count="781" uniqueCount="382">
  <si>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</si>
  <si>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</si>
  <si>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</si>
  <si>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</si>
  <si>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</si>
  <si>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</si>
  <si>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</si>
  <si>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</si>
  <si>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</si>
  <si>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</si>
  <si>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</si>
  <si>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</si>
  <si>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</si>
  <si>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</si>
  <si>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</si>
  <si>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</si>
  <si>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</si>
  <si>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</si>
  <si>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</si>
  <si>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</si>
  <si>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</si>
  <si>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</si>
  <si>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</si>
  <si>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</si>
  <si>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</si>
  <si>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</si>
  <si>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</si>
  <si>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</si>
  <si>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</si>
  <si>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</si>
  <si>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</si>
  <si>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</si>
  <si>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</si>
  <si>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</si>
  <si>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</si>
  <si>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</si>
  <si>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</si>
  <si>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</si>
  <si>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</si>
  <si>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</si>
  <si>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</si>
  <si>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</si>
  <si>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</si>
  <si>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</si>
  <si>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</si>
  <si>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</si>
  <si>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</si>
  <si>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</si>
  <si>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</si>
  <si>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</si>
  <si>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</si>
  <si>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</si>
  <si>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</si>
  <si>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</si>
  <si>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</si>
  <si>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</si>
  <si>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</si>
  <si>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</si>
  <si>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</si>
  <si>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</si>
  <si>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</si>
  <si>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</si>
  <si>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</si>
  <si>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</si>
  <si>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</si>
  <si>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</si>
  <si>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</si>
  <si>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</si>
  <si>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</si>
  <si>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</si>
  <si>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</si>
  <si>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</si>
  <si>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</si>
  <si>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</si>
  <si>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</si>
  <si>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</si>
  <si>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</si>
  <si>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</si>
  <si>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</si>
  <si>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</si>
  <si>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</si>
  <si>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</si>
  <si>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</si>
  <si>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</si>
  <si>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</si>
  <si>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</si>
  <si>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</si>
  <si>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</si>
  <si>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</si>
  <si>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</si>
  <si>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</si>
  <si>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</si>
  <si>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</si>
  <si>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</si>
  <si>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2" type="noConversion"/>
  </si>
  <si>
    <t>一般公共预算财政拨款</t>
    <phoneticPr fontId="2" type="noConversion"/>
  </si>
  <si>
    <t>政府性基金预算财政拨款</t>
    <phoneticPr fontId="2" type="noConversion"/>
  </si>
  <si>
    <t>单位：万元</t>
  </si>
  <si>
    <t>单位：万元</t>
    <phoneticPr fontId="2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</si>
  <si>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</si>
  <si>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</si>
  <si>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</si>
  <si>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</si>
  <si>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</si>
  <si>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</si>
  <si>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</si>
  <si>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栏次</t>
  </si>
  <si>
    <t>单位：万元</t>
    <phoneticPr fontId="2" type="noConversion"/>
  </si>
  <si>
    <t>经济分类科目编码</t>
    <phoneticPr fontId="2" type="noConversion"/>
  </si>
  <si>
    <t>单位：万元</t>
    <phoneticPr fontId="2" type="noConversion"/>
  </si>
  <si>
    <t>小计</t>
    <phoneticPr fontId="2" type="noConversion"/>
  </si>
  <si>
    <t>因公出国（境）费用</t>
    <phoneticPr fontId="2" type="noConversion"/>
  </si>
  <si>
    <t>公车购置费</t>
    <phoneticPr fontId="2" type="noConversion"/>
  </si>
  <si>
    <t>公车运行维护费</t>
    <phoneticPr fontId="2" type="noConversion"/>
  </si>
  <si>
    <t>公务接待费</t>
    <phoneticPr fontId="2" type="noConversion"/>
  </si>
  <si>
    <t>科目编码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</si>
  <si>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</si>
  <si>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</si>
  <si>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</si>
  <si>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基本支出</t>
    <phoneticPr fontId="2" type="noConversion"/>
  </si>
  <si>
    <t>科目名称</t>
    <phoneticPr fontId="2" type="noConversion"/>
  </si>
  <si>
    <t>项目支出</t>
    <phoneticPr fontId="2" type="noConversion"/>
  </si>
  <si>
    <t>栏次</t>
    <phoneticPr fontId="2" type="noConversion"/>
  </si>
  <si>
    <t>合计</t>
    <phoneticPr fontId="2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</si>
  <si>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</si>
  <si>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</si>
  <si>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</si>
  <si>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</si>
  <si>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</si>
  <si>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</si>
  <si>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</si>
  <si>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</si>
  <si>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</si>
  <si>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</si>
  <si>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</si>
  <si>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</si>
  <si>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2" type="noConversion"/>
  </si>
  <si>
    <t>结转下年</t>
    <phoneticPr fontId="2" type="noConversion"/>
  </si>
  <si>
    <t>收入总计</t>
    <phoneticPr fontId="2" type="noConversion"/>
  </si>
  <si>
    <t>支出总计</t>
    <phoneticPr fontId="2" type="noConversion"/>
  </si>
  <si>
    <t>（一）一般公共预算拨款收入</t>
    <phoneticPr fontId="2" type="noConversion"/>
  </si>
  <si>
    <t>（二）政府性基金预算拨款收入</t>
    <phoneticPr fontId="2" type="noConversion"/>
  </si>
  <si>
    <t>单位：万元</t>
    <phoneticPr fontId="2" type="noConversion"/>
  </si>
  <si>
    <t>一、一般公共服务支出</t>
    <phoneticPr fontId="2" type="noConversion"/>
  </si>
  <si>
    <t>二、外交支出</t>
    <phoneticPr fontId="2" type="noConversion"/>
  </si>
  <si>
    <t>三、国防支出</t>
    <phoneticPr fontId="2" type="noConversion"/>
  </si>
  <si>
    <t>四、公共安全支出</t>
    <phoneticPr fontId="2" type="noConversion"/>
  </si>
  <si>
    <t>上级补助收入</t>
    <phoneticPr fontId="2" type="noConversion"/>
  </si>
  <si>
    <t>事业收入</t>
    <phoneticPr fontId="2" type="noConversion"/>
  </si>
  <si>
    <t>经营收入</t>
    <phoneticPr fontId="2" type="noConversion"/>
  </si>
  <si>
    <t>附属单位上缴收入</t>
    <phoneticPr fontId="2" type="noConversion"/>
  </si>
  <si>
    <t>其他收入</t>
    <phoneticPr fontId="2" type="noConversion"/>
  </si>
  <si>
    <t xml:space="preserve">    用事业基金弥补收支差额</t>
    <phoneticPr fontId="2" type="noConversion"/>
  </si>
  <si>
    <t>用事业基金弥补收支差额</t>
    <phoneticPr fontId="2" type="noConversion"/>
  </si>
  <si>
    <t>年初结转和结余</t>
    <phoneticPr fontId="2" type="noConversion"/>
  </si>
  <si>
    <t>2015年预算数</t>
    <phoneticPr fontId="2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</si>
  <si>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</si>
  <si>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</si>
  <si>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</si>
  <si>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</si>
  <si>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</si>
  <si>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</si>
  <si>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</si>
  <si>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</si>
  <si>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</si>
  <si>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</si>
  <si>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</si>
  <si>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预算表6</t>
    <phoneticPr fontId="2" type="noConversion"/>
  </si>
  <si>
    <t>预算表5</t>
    <phoneticPr fontId="2" type="noConversion"/>
  </si>
  <si>
    <t>预算表7</t>
    <phoneticPr fontId="2" type="noConversion"/>
  </si>
  <si>
    <t>预算表8</t>
    <phoneticPr fontId="2" type="noConversion"/>
  </si>
  <si>
    <t>合计</t>
    <phoneticPr fontId="2" type="noConversion"/>
  </si>
  <si>
    <t>人员经费</t>
    <phoneticPr fontId="2" type="noConversion"/>
  </si>
  <si>
    <t>公用经费</t>
    <phoneticPr fontId="2" type="noConversion"/>
  </si>
  <si>
    <t>年初预算数</t>
    <phoneticPr fontId="2" type="noConversion"/>
  </si>
  <si>
    <t>年初预算数</t>
    <phoneticPr fontId="2" type="noConversion"/>
  </si>
  <si>
    <t>2016年预算数</t>
    <phoneticPr fontId="2" type="noConversion"/>
  </si>
  <si>
    <t>备注：变化情况=2016年预算数-2015年预算数</t>
    <phoneticPr fontId="2" type="noConversion"/>
  </si>
  <si>
    <t>变化情况</t>
    <phoneticPr fontId="2" type="noConversion"/>
  </si>
  <si>
    <t>年初预算数</t>
    <phoneticPr fontId="2" type="noConversion"/>
  </si>
  <si>
    <t>本年收入合计</t>
    <phoneticPr fontId="2" type="noConversion"/>
  </si>
  <si>
    <t>一、一般公共预算财政拨款</t>
    <phoneticPr fontId="2" type="noConversion"/>
  </si>
  <si>
    <t>二、外交支出</t>
    <phoneticPr fontId="2" type="noConversion"/>
  </si>
  <si>
    <t>三、国防支出</t>
    <phoneticPr fontId="2" type="noConversion"/>
  </si>
  <si>
    <t>四、公共安全支出</t>
    <phoneticPr fontId="2" type="noConversion"/>
  </si>
  <si>
    <t>五、教育支出</t>
    <phoneticPr fontId="2" type="noConversion"/>
  </si>
  <si>
    <t xml:space="preserve">    年初结转和结余</t>
    <phoneticPr fontId="2" type="noConversion"/>
  </si>
  <si>
    <t>一般公共预算拨款收入</t>
    <phoneticPr fontId="2" type="noConversion"/>
  </si>
  <si>
    <t>政府性基金预算拨款收入</t>
    <phoneticPr fontId="2" type="noConversion"/>
  </si>
  <si>
    <t>基本支出</t>
    <phoneticPr fontId="2" type="noConversion"/>
  </si>
  <si>
    <t>项目支出</t>
    <phoneticPr fontId="2" type="noConversion"/>
  </si>
  <si>
    <t>上缴上级支出</t>
    <phoneticPr fontId="2" type="noConversion"/>
  </si>
  <si>
    <t>经营支出</t>
    <phoneticPr fontId="2" type="noConversion"/>
  </si>
  <si>
    <t>对附属单位补助支出</t>
    <phoneticPr fontId="2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</si>
  <si>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</si>
  <si>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</si>
  <si>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</si>
  <si>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</si>
  <si>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</si>
  <si>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</si>
  <si>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</si>
  <si>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</si>
  <si>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</si>
  <si>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2" type="noConversion"/>
  </si>
  <si>
    <t>单位：万元</t>
    <phoneticPr fontId="2" type="noConversion"/>
  </si>
  <si>
    <t>一、一般公共预算财政拨款</t>
    <phoneticPr fontId="2" type="noConversion"/>
  </si>
  <si>
    <t>年初财政拨款结转结余</t>
    <phoneticPr fontId="2" type="noConversion"/>
  </si>
  <si>
    <t>年末财政拨款结转结余</t>
    <phoneticPr fontId="2" type="noConversion"/>
  </si>
  <si>
    <t>城乡社区支出</t>
  </si>
  <si>
    <t>城乡社区管理事务</t>
  </si>
  <si>
    <t>行政运行</t>
  </si>
  <si>
    <t>一般行政管理事务</t>
  </si>
  <si>
    <t>工程建设管理</t>
  </si>
  <si>
    <t>住房保障支出</t>
  </si>
  <si>
    <t>住房改革支出</t>
  </si>
  <si>
    <t>住房公积金</t>
  </si>
  <si>
    <t>项</t>
    <phoneticPr fontId="2" type="noConversion"/>
  </si>
  <si>
    <t>建设市场管理与监督</t>
    <phoneticPr fontId="2" type="noConversion"/>
  </si>
  <si>
    <t>对个人和家庭的补助</t>
    <phoneticPr fontId="2" type="noConversion"/>
  </si>
  <si>
    <t>工资福利支出</t>
    <phoneticPr fontId="17" type="noConversion"/>
  </si>
  <si>
    <t>30102</t>
  </si>
  <si>
    <t>30103</t>
  </si>
  <si>
    <t>30104</t>
  </si>
  <si>
    <t>30302</t>
  </si>
  <si>
    <t>30305</t>
  </si>
  <si>
    <t>30306</t>
  </si>
  <si>
    <t>30311</t>
  </si>
  <si>
    <t>30313</t>
  </si>
  <si>
    <t>30101</t>
    <phoneticPr fontId="17" type="noConversion"/>
  </si>
  <si>
    <t>30106</t>
    <phoneticPr fontId="2" type="noConversion"/>
  </si>
  <si>
    <t>30199</t>
    <phoneticPr fontId="2" type="noConversion"/>
  </si>
  <si>
    <t>单位名称：东莞市城建工程管理局</t>
    <phoneticPr fontId="2" type="noConversion"/>
  </si>
  <si>
    <t>单位名称：东莞市城建工程管理局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</si>
  <si>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1</t>
    </r>
    <phoneticPr fontId="2" type="noConversion"/>
  </si>
  <si>
    <t>2016年财政拨款收支总表</t>
    <phoneticPr fontId="25" type="noConversion"/>
  </si>
  <si>
    <t>二十一、预备费</t>
  </si>
  <si>
    <t>二十三、转移性支出</t>
  </si>
  <si>
    <t>二十四、债务还本支出</t>
    <phoneticPr fontId="25" type="noConversion"/>
  </si>
  <si>
    <t>二十五、债务付息支出</t>
    <phoneticPr fontId="25" type="noConversion"/>
  </si>
  <si>
    <t>二十六、债务发行费用支出</t>
    <phoneticPr fontId="25" type="noConversion"/>
  </si>
  <si>
    <t>单位名称：东莞市城建工程管理局</t>
    <phoneticPr fontId="2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</si>
  <si>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2" type="noConversion"/>
  </si>
  <si>
    <t>2016年一般公共预算支出表</t>
    <phoneticPr fontId="25" type="noConversion"/>
  </si>
  <si>
    <t>城乡社区管理事务</t>
    <phoneticPr fontId="2" type="noConversion"/>
  </si>
  <si>
    <t>行政运行</t>
    <phoneticPr fontId="25" type="noConversion"/>
  </si>
  <si>
    <t>一般行政管理事务</t>
    <phoneticPr fontId="25" type="noConversion"/>
  </si>
  <si>
    <t>工程建设管理</t>
    <phoneticPr fontId="25" type="noConversion"/>
  </si>
  <si>
    <t>建设市场管理与监督</t>
    <phoneticPr fontId="25" type="noConversion"/>
  </si>
  <si>
    <t>住房保障支出</t>
    <phoneticPr fontId="25" type="noConversion"/>
  </si>
  <si>
    <t>住房改革支出</t>
    <phoneticPr fontId="25" type="noConversion"/>
  </si>
  <si>
    <t>住房公积金</t>
    <phoneticPr fontId="25" type="noConversion"/>
  </si>
  <si>
    <t>本表不含年初财政拨款结余结转的2016年支出数</t>
  </si>
  <si>
    <t>2016年政府性基金预算支出表</t>
    <phoneticPr fontId="25" type="noConversion"/>
  </si>
  <si>
    <t>注：本部门没有政府性基金预算拨款收入，也没有使用政府性基金安排的支出，故本表无数据。</t>
    <phoneticPr fontId="25" type="noConversion"/>
  </si>
  <si>
    <t>2016年一般公共预算“三公”经费支出表</t>
    <phoneticPr fontId="25" type="noConversion"/>
  </si>
  <si>
    <t>预算表4</t>
    <phoneticPr fontId="2" type="noConversion"/>
  </si>
  <si>
    <t>单位名称：东莞市城建工程管理局</t>
    <phoneticPr fontId="2" type="noConversion"/>
  </si>
  <si>
    <t>其他工资福利支出</t>
  </si>
  <si>
    <t>办公设备购置</t>
  </si>
  <si>
    <t>2016年一般公共预算基本支出表</t>
    <phoneticPr fontId="25" type="noConversion"/>
  </si>
  <si>
    <t>基本工资</t>
    <phoneticPr fontId="25" type="noConversion"/>
  </si>
  <si>
    <t>津贴补贴</t>
    <phoneticPr fontId="25" type="noConversion"/>
  </si>
  <si>
    <t>奖金</t>
    <phoneticPr fontId="25" type="noConversion"/>
  </si>
  <si>
    <t>社会保障缴费</t>
    <phoneticPr fontId="25" type="noConversion"/>
  </si>
  <si>
    <t>伙食补助费</t>
    <phoneticPr fontId="25" type="noConversion"/>
  </si>
  <si>
    <t>商品和服务支出</t>
    <phoneticPr fontId="25" type="noConversion"/>
  </si>
  <si>
    <t>办公费</t>
    <phoneticPr fontId="25" type="noConversion"/>
  </si>
  <si>
    <t>水费</t>
    <phoneticPr fontId="25" type="noConversion"/>
  </si>
  <si>
    <t>电费</t>
    <phoneticPr fontId="25" type="noConversion"/>
  </si>
  <si>
    <t>邮电费</t>
    <phoneticPr fontId="25" type="noConversion"/>
  </si>
  <si>
    <t>差旅费</t>
    <phoneticPr fontId="25" type="noConversion"/>
  </si>
  <si>
    <t>因公出国（境）费用</t>
    <phoneticPr fontId="25" type="noConversion"/>
  </si>
  <si>
    <t>租赁费</t>
    <phoneticPr fontId="25" type="noConversion"/>
  </si>
  <si>
    <t>培训费</t>
    <phoneticPr fontId="25" type="noConversion"/>
  </si>
  <si>
    <t>公务接待费</t>
    <phoneticPr fontId="25" type="noConversion"/>
  </si>
  <si>
    <t>工会经费</t>
    <phoneticPr fontId="25" type="noConversion"/>
  </si>
  <si>
    <t>福利费</t>
    <phoneticPr fontId="25" type="noConversion"/>
  </si>
  <si>
    <t>其他交通费用</t>
    <phoneticPr fontId="25" type="noConversion"/>
  </si>
  <si>
    <t>其他商品和服务支出</t>
    <phoneticPr fontId="25" type="noConversion"/>
  </si>
  <si>
    <t>退休费</t>
    <phoneticPr fontId="25" type="noConversion"/>
  </si>
  <si>
    <t>生活补助</t>
    <phoneticPr fontId="25" type="noConversion"/>
  </si>
  <si>
    <t>救济费</t>
    <phoneticPr fontId="25" type="noConversion"/>
  </si>
  <si>
    <t>住房公积金</t>
    <phoneticPr fontId="25" type="noConversion"/>
  </si>
  <si>
    <t>购房补贴</t>
    <phoneticPr fontId="25" type="noConversion"/>
  </si>
  <si>
    <t>其他资本性支出</t>
    <phoneticPr fontId="25" type="noConversion"/>
  </si>
  <si>
    <t>专用设备购置</t>
    <phoneticPr fontId="25" type="noConversion"/>
  </si>
  <si>
    <t>合计</t>
    <phoneticPr fontId="17" type="noConversion"/>
  </si>
  <si>
    <t>单位名称：东莞市城建工程管理局</t>
    <phoneticPr fontId="25" type="noConversion"/>
  </si>
  <si>
    <t>其他对个人和家庭的补助支出</t>
    <phoneticPr fontId="17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</si>
  <si>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2" type="noConversion"/>
  </si>
  <si>
    <t>预算表3-2</t>
    <phoneticPr fontId="2" type="noConversion"/>
  </si>
  <si>
    <t>2016年一般公共预算项目支出表</t>
    <phoneticPr fontId="2" type="noConversion"/>
  </si>
  <si>
    <t>工资福利支出</t>
    <phoneticPr fontId="2" type="noConversion"/>
  </si>
  <si>
    <t>基本工资</t>
  </si>
  <si>
    <t>津贴补贴</t>
  </si>
  <si>
    <t>奖金</t>
  </si>
  <si>
    <t>社会保障缴费</t>
  </si>
  <si>
    <t>伙食补助费</t>
    <phoneticPr fontId="2" type="noConversion"/>
  </si>
  <si>
    <t>绩效工资</t>
    <phoneticPr fontId="2" type="noConversion"/>
  </si>
  <si>
    <t>商品和服务支出</t>
  </si>
  <si>
    <t>办公费</t>
  </si>
  <si>
    <t>印刷费</t>
  </si>
  <si>
    <t>咨询费</t>
    <phoneticPr fontId="2" type="noConversion"/>
  </si>
  <si>
    <t>手续费</t>
    <phoneticPr fontId="2" type="noConversion"/>
  </si>
  <si>
    <t>水费</t>
  </si>
  <si>
    <t>电费</t>
  </si>
  <si>
    <t>邮电费</t>
  </si>
  <si>
    <t>取暖费</t>
    <phoneticPr fontId="2" type="noConversion"/>
  </si>
  <si>
    <t>物业管理费</t>
  </si>
  <si>
    <t>差旅费</t>
  </si>
  <si>
    <t>因公出国（境）费用</t>
  </si>
  <si>
    <t>维修(护)费</t>
  </si>
  <si>
    <t>租赁费</t>
    <phoneticPr fontId="2" type="noConversion"/>
  </si>
  <si>
    <t>会议费</t>
  </si>
  <si>
    <t>培训费</t>
  </si>
  <si>
    <t>公务接待费</t>
  </si>
  <si>
    <t>专用材料费</t>
    <phoneticPr fontId="2" type="noConversion"/>
  </si>
  <si>
    <t>被装购置费</t>
    <phoneticPr fontId="2" type="noConversion"/>
  </si>
  <si>
    <t>专用燃料费</t>
    <phoneticPr fontId="2" type="noConversion"/>
  </si>
  <si>
    <t>劳务费</t>
  </si>
  <si>
    <t>委托业务费</t>
  </si>
  <si>
    <t>工会经费</t>
  </si>
  <si>
    <t>福利费</t>
    <phoneticPr fontId="2" type="noConversion"/>
  </si>
  <si>
    <t>公务用车运行维护费</t>
  </si>
  <si>
    <t>其他交通费用</t>
  </si>
  <si>
    <t>税金及附加费用</t>
    <phoneticPr fontId="2" type="noConversion"/>
  </si>
  <si>
    <t>其他商品和服务支出</t>
  </si>
  <si>
    <t>对个人和家庭的补助</t>
  </si>
  <si>
    <t>离休费</t>
  </si>
  <si>
    <t>退休费</t>
  </si>
  <si>
    <t>退职（役）费</t>
    <phoneticPr fontId="2" type="noConversion"/>
  </si>
  <si>
    <t>抚恤金</t>
    <phoneticPr fontId="2" type="noConversion"/>
  </si>
  <si>
    <t>生活补助</t>
  </si>
  <si>
    <t>救济费</t>
  </si>
  <si>
    <t>医疗费</t>
  </si>
  <si>
    <t>助学金</t>
    <phoneticPr fontId="2" type="noConversion"/>
  </si>
  <si>
    <t>奖励金</t>
  </si>
  <si>
    <t>生产补贴</t>
    <phoneticPr fontId="2" type="noConversion"/>
  </si>
  <si>
    <t>提租补贴</t>
    <phoneticPr fontId="2" type="noConversion"/>
  </si>
  <si>
    <t>购房补贴</t>
  </si>
  <si>
    <t>采暖补贴</t>
    <phoneticPr fontId="2" type="noConversion"/>
  </si>
  <si>
    <t>物业服务补贴</t>
    <phoneticPr fontId="2" type="noConversion"/>
  </si>
  <si>
    <t>其他对个人和家庭的补助支出</t>
  </si>
  <si>
    <t>对企事业单位的补贴</t>
    <phoneticPr fontId="2" type="noConversion"/>
  </si>
  <si>
    <t>企业政策性补贴</t>
    <phoneticPr fontId="2" type="noConversion"/>
  </si>
  <si>
    <t>事业单位补贴</t>
    <phoneticPr fontId="2" type="noConversion"/>
  </si>
  <si>
    <t>财政贴息</t>
    <phoneticPr fontId="2" type="noConversion"/>
  </si>
  <si>
    <t>其他对企事业单位的补贴</t>
    <phoneticPr fontId="2" type="noConversion"/>
  </si>
  <si>
    <t>转移性支出</t>
    <phoneticPr fontId="2" type="noConversion"/>
  </si>
  <si>
    <t>不同级政府间转移性支出</t>
    <phoneticPr fontId="2" type="noConversion"/>
  </si>
  <si>
    <t>同级政府间转移性支出</t>
    <phoneticPr fontId="2" type="noConversion"/>
  </si>
  <si>
    <t>债务利息支出</t>
    <phoneticPr fontId="2" type="noConversion"/>
  </si>
  <si>
    <t>国内债务利息</t>
    <phoneticPr fontId="2" type="noConversion"/>
  </si>
  <si>
    <t>国外债务利息</t>
    <phoneticPr fontId="2" type="noConversion"/>
  </si>
  <si>
    <t>基本建设支出</t>
    <phoneticPr fontId="2" type="noConversion"/>
  </si>
  <si>
    <t>房屋建筑物购建</t>
    <phoneticPr fontId="2" type="noConversion"/>
  </si>
  <si>
    <t>办公设备购置</t>
    <phoneticPr fontId="2" type="noConversion"/>
  </si>
  <si>
    <t>专用设备购置</t>
    <phoneticPr fontId="2" type="noConversion"/>
  </si>
  <si>
    <t>基础设施建设</t>
    <phoneticPr fontId="2" type="noConversion"/>
  </si>
  <si>
    <t>大型修缮</t>
    <phoneticPr fontId="2" type="noConversion"/>
  </si>
  <si>
    <t>信息网络及软件购置更新</t>
    <phoneticPr fontId="2" type="noConversion"/>
  </si>
  <si>
    <t>物资储备</t>
    <phoneticPr fontId="2" type="noConversion"/>
  </si>
  <si>
    <t>公务用车购置</t>
    <phoneticPr fontId="2" type="noConversion"/>
  </si>
  <si>
    <t>其他交通工具购置</t>
    <phoneticPr fontId="2" type="noConversion"/>
  </si>
  <si>
    <t>其他基本建设支出</t>
    <phoneticPr fontId="2" type="noConversion"/>
  </si>
  <si>
    <t>其他资本性支出</t>
    <phoneticPr fontId="2" type="noConversion"/>
  </si>
  <si>
    <t>土地补偿</t>
    <phoneticPr fontId="2" type="noConversion"/>
  </si>
  <si>
    <t>安置补助</t>
    <phoneticPr fontId="2" type="noConversion"/>
  </si>
  <si>
    <t>地上附着物和青苗补偿</t>
    <phoneticPr fontId="2" type="noConversion"/>
  </si>
  <si>
    <t>拆迁补偿</t>
    <phoneticPr fontId="2" type="noConversion"/>
  </si>
  <si>
    <t>产权参股</t>
    <phoneticPr fontId="2" type="noConversion"/>
  </si>
  <si>
    <t>其他支出</t>
    <phoneticPr fontId="2" type="noConversion"/>
  </si>
  <si>
    <t>预备费</t>
    <phoneticPr fontId="2" type="noConversion"/>
  </si>
  <si>
    <t>预留</t>
    <phoneticPr fontId="2" type="noConversion"/>
  </si>
  <si>
    <t>补充全国社会保障基金</t>
    <phoneticPr fontId="2" type="noConversion"/>
  </si>
  <si>
    <t>赠与</t>
    <phoneticPr fontId="2" type="noConversion"/>
  </si>
  <si>
    <t>贷款转贷</t>
    <phoneticPr fontId="2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</si>
  <si>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</si>
  <si>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t>2016年部门收入总表</t>
    <phoneticPr fontId="2" type="noConversion"/>
  </si>
  <si>
    <t>2016年部门收支总表</t>
    <phoneticPr fontId="25" type="noConversion"/>
  </si>
  <si>
    <t>2016年部门支出总表</t>
    <phoneticPr fontId="2" type="noConversion"/>
  </si>
  <si>
    <t>2016年政府采购预算表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</si>
</sst>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;\-0.00;;"/>
  </numFmts>
  <fonts count="33"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ajor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22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20" fillId="0" borderId="0">
      <alignment vertical="center"/>
    </xf>
    <xf numFmtId="0" fontId="20" fillId="0" borderId="0">
      <alignment vertical="center"/>
    </xf>
  </cellStyleXfs>
  <cellXfs count="134">
    <xf numFmtId="0" fontId="0" fillId="0" borderId="0" xfId="0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0" fillId="0" borderId="0" xfId="0" applyAlignment="1"/>
    <xf numFmtId="0" fontId="11" fillId="0" borderId="0" xfId="0" applyFont="1" applyBorder="1" applyAlignment="1"/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right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right" vertical="center" shrinkToFit="1"/>
    </xf>
    <xf numFmtId="0" fontId="15" fillId="0" borderId="0" xfId="0" applyFont="1"/>
    <xf numFmtId="176" fontId="0" fillId="0" borderId="0" xfId="0" applyNumberFormat="1"/>
    <xf numFmtId="0" fontId="16" fillId="0" borderId="1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8" fillId="0" borderId="0" xfId="0" applyFont="1"/>
    <xf numFmtId="0" fontId="18" fillId="0" borderId="0" xfId="0" applyFont="1" applyBorder="1" applyAlignment="1"/>
    <xf numFmtId="0" fontId="19" fillId="0" borderId="6" xfId="0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6" fillId="2" borderId="1" xfId="0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center" shrinkToFit="1"/>
    </xf>
    <xf numFmtId="177" fontId="26" fillId="0" borderId="1" xfId="0" applyNumberFormat="1" applyFont="1" applyBorder="1" applyAlignment="1">
      <alignment horizontal="right" vertical="center" shrinkToFit="1"/>
    </xf>
    <xf numFmtId="0" fontId="26" fillId="0" borderId="2" xfId="0" applyFont="1" applyBorder="1" applyAlignment="1">
      <alignment horizontal="left" vertical="center" wrapText="1" shrinkToFit="1"/>
    </xf>
    <xf numFmtId="0" fontId="26" fillId="0" borderId="2" xfId="0" applyFont="1" applyBorder="1" applyAlignment="1">
      <alignment horizontal="left" vertical="center" wrapText="1" indent="1" shrinkToFit="1"/>
    </xf>
    <xf numFmtId="0" fontId="26" fillId="0" borderId="2" xfId="0" applyFont="1" applyBorder="1" applyAlignment="1">
      <alignment horizontal="left" vertical="center" wrapText="1" indent="2" shrinkToFit="1"/>
    </xf>
    <xf numFmtId="0" fontId="27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 wrapText="1"/>
    </xf>
    <xf numFmtId="0" fontId="9" fillId="0" borderId="0" xfId="1" applyFont="1" applyAlignment="1">
      <alignment vertical="center"/>
    </xf>
    <xf numFmtId="0" fontId="28" fillId="0" borderId="0" xfId="1" applyFont="1" applyBorder="1" applyAlignment="1">
      <alignment horizontal="center" vertical="center" wrapText="1"/>
    </xf>
    <xf numFmtId="0" fontId="28" fillId="0" borderId="0" xfId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1" applyFont="1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 shrinkToFit="1"/>
    </xf>
    <xf numFmtId="0" fontId="27" fillId="0" borderId="1" xfId="1" applyFont="1" applyBorder="1" applyAlignment="1">
      <alignment horizontal="left" vertical="center" wrapText="1"/>
    </xf>
    <xf numFmtId="0" fontId="8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5" fillId="0" borderId="10" xfId="0" applyFont="1" applyBorder="1" applyAlignment="1">
      <alignment horizontal="left" vertical="center" wrapText="1" indent="1" shrinkToFit="1"/>
    </xf>
    <xf numFmtId="0" fontId="27" fillId="2" borderId="1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left" vertical="center" wrapText="1" shrinkToFit="1"/>
    </xf>
    <xf numFmtId="177" fontId="27" fillId="0" borderId="1" xfId="0" applyNumberFormat="1" applyFont="1" applyBorder="1" applyAlignment="1">
      <alignment horizontal="right" vertical="center" shrinkToFit="1"/>
    </xf>
    <xf numFmtId="0" fontId="27" fillId="2" borderId="1" xfId="0" applyFont="1" applyFill="1" applyBorder="1" applyAlignment="1">
      <alignment vertical="center" wrapText="1" shrinkToFit="1"/>
    </xf>
    <xf numFmtId="177" fontId="27" fillId="0" borderId="1" xfId="0" applyNumberFormat="1" applyFont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left" vertical="center" wrapText="1"/>
    </xf>
    <xf numFmtId="177" fontId="27" fillId="0" borderId="1" xfId="0" applyNumberFormat="1" applyFont="1" applyFill="1" applyBorder="1" applyAlignment="1">
      <alignment horizontal="right" vertical="center" shrinkToFit="1"/>
    </xf>
    <xf numFmtId="0" fontId="30" fillId="2" borderId="1" xfId="0" applyFont="1" applyFill="1" applyBorder="1" applyAlignment="1">
      <alignment horizontal="center" vertical="center" wrapText="1" shrinkToFit="1"/>
    </xf>
    <xf numFmtId="177" fontId="27" fillId="0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5" fillId="0" borderId="10" xfId="0" applyFont="1" applyBorder="1" applyAlignment="1">
      <alignment horizontal="left" vertical="center" wrapText="1" shrinkToFit="1"/>
    </xf>
    <xf numFmtId="0" fontId="3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shrinkToFit="1"/>
    </xf>
    <xf numFmtId="0" fontId="26" fillId="2" borderId="1" xfId="0" applyFont="1" applyFill="1" applyBorder="1" applyAlignment="1">
      <alignment horizontal="center" vertical="center" wrapText="1" shrinkToFit="1"/>
    </xf>
    <xf numFmtId="0" fontId="26" fillId="2" borderId="10" xfId="0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left" vertical="center" shrinkToFit="1"/>
    </xf>
    <xf numFmtId="0" fontId="32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 shrinkToFit="1"/>
    </xf>
    <xf numFmtId="0" fontId="29" fillId="0" borderId="12" xfId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 shrinkToFit="1"/>
    </xf>
    <xf numFmtId="0" fontId="27" fillId="2" borderId="10" xfId="0" applyFont="1" applyFill="1" applyBorder="1" applyAlignment="1">
      <alignment horizontal="center" vertical="center" wrapText="1" shrinkToFit="1"/>
    </xf>
    <xf numFmtId="0" fontId="27" fillId="2" borderId="1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/>
    <xf numFmtId="0" fontId="21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right" vertical="center" shrinkToFit="1"/>
    </xf>
  </cellXfs>
  <cellStyles count="4">
    <cellStyle name="常规" xfId="0" builtinId="0"/>
    <cellStyle name="常规 2" xfId="1"/>
    <cellStyle name="常规 22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3"/>
  <sheetViews>
    <sheetView workbookViewId="0">
      <selection activeCell="A10" sqref="A10:C10"/>
    </sheetView>
  </sheetViews>
  <sheetFormatPr defaultColWidth="9" defaultRowHeight="18.75"/>
  <cols>
    <col min="1" max="1" width="25.7109375" style="30" customWidth="1"/>
    <col min="2" max="2" width="3.7109375" style="30" customWidth="1"/>
    <col min="3" max="3" width="9.7109375" style="30" customWidth="1"/>
    <col min="4" max="4" width="25.7109375" style="30" customWidth="1"/>
    <col min="5" max="5" width="3.7109375" style="30" customWidth="1"/>
    <col min="6" max="9" width="9.7109375" style="30" customWidth="1"/>
    <col min="10" max="11" width="9" style="30"/>
    <col min="12" max="12" width="9" style="41"/>
    <col min="13" max="16384" width="9" style="30"/>
  </cols>
  <sheetData>
    <row r="1" spans="1:8" s="30" customFormat="1" ht="12.75">
      <c r="A1" s="28"/>
      <c r="B1" s="28"/>
      <c r="C1" s="28"/>
      <c r="D1" s="28"/>
      <c r="E1" s="28"/>
      <c r="F1" s="28"/>
      <c r="G1" s="28"/>
      <c r="H1" s="29" t="s">
        <v>233</v>
      </c>
    </row>
    <row r="2" spans="1:8" s="30" customFormat="1" ht="27">
      <c r="A2" s="87" t="s">
        <v>234</v>
      </c>
      <c r="B2" s="87"/>
      <c r="C2" s="87"/>
      <c r="D2" s="87"/>
      <c r="E2" s="87"/>
      <c r="F2" s="87"/>
      <c r="G2" s="87"/>
      <c r="H2" s="87"/>
    </row>
    <row r="3" spans="1:8" s="30" customFormat="1" ht="12.75">
      <c r="A3" s="31" t="s">
        <v>232</v>
      </c>
      <c r="B3" s="32"/>
      <c r="C3" s="32"/>
      <c r="D3" s="32"/>
      <c r="E3" s="32"/>
      <c r="F3" s="32"/>
      <c r="G3" s="32"/>
      <c r="H3" s="33" t="s">
        <v>98</v>
      </c>
    </row>
    <row r="4" spans="1:8" s="30" customFormat="1" ht="22.5" customHeight="1">
      <c r="A4" s="88" t="s">
        <v>0</v>
      </c>
      <c r="B4" s="88" t="s">
        <v>1</v>
      </c>
      <c r="C4" s="88" t="s">
        <v>1</v>
      </c>
      <c r="D4" s="88" t="s">
        <v>2</v>
      </c>
      <c r="E4" s="88"/>
      <c r="F4" s="88"/>
      <c r="G4" s="88"/>
      <c r="H4" s="88"/>
    </row>
    <row r="5" spans="1:8" s="30" customFormat="1" ht="14.65" customHeight="1">
      <c r="A5" s="89" t="s">
        <v>3</v>
      </c>
      <c r="B5" s="89" t="s">
        <v>4</v>
      </c>
      <c r="C5" s="89" t="s">
        <v>5</v>
      </c>
      <c r="D5" s="89" t="s">
        <v>6</v>
      </c>
      <c r="E5" s="89" t="s">
        <v>4</v>
      </c>
      <c r="F5" s="89" t="s">
        <v>94</v>
      </c>
      <c r="G5" s="89" t="s">
        <v>95</v>
      </c>
      <c r="H5" s="89" t="s">
        <v>96</v>
      </c>
    </row>
    <row r="6" spans="1:8" s="30" customFormat="1" ht="30.75" customHeight="1">
      <c r="A6" s="89" t="s">
        <v>1</v>
      </c>
      <c r="B6" s="89" t="s">
        <v>1</v>
      </c>
      <c r="C6" s="89" t="s">
        <v>1</v>
      </c>
      <c r="D6" s="89" t="s">
        <v>1</v>
      </c>
      <c r="E6" s="89" t="s">
        <v>1</v>
      </c>
      <c r="F6" s="89"/>
      <c r="G6" s="89"/>
      <c r="H6" s="89"/>
    </row>
    <row r="7" spans="1:8" s="30" customFormat="1" ht="20.100000000000001" customHeight="1">
      <c r="A7" s="34" t="s">
        <v>7</v>
      </c>
      <c r="B7" s="34" t="s">
        <v>1</v>
      </c>
      <c r="C7" s="34" t="s">
        <v>8</v>
      </c>
      <c r="D7" s="34" t="s">
        <v>7</v>
      </c>
      <c r="E7" s="34" t="s">
        <v>1</v>
      </c>
      <c r="F7" s="34">
        <v>2</v>
      </c>
      <c r="G7" s="34">
        <v>3</v>
      </c>
      <c r="H7" s="34">
        <v>4</v>
      </c>
    </row>
    <row r="8" spans="1:8" s="30" customFormat="1" ht="20.100000000000001" customHeight="1">
      <c r="A8" s="27" t="s">
        <v>181</v>
      </c>
      <c r="B8" s="34" t="s">
        <v>8</v>
      </c>
      <c r="C8" s="35">
        <f>3073.82+926.77</f>
        <v>4000.59</v>
      </c>
      <c r="D8" s="27" t="s">
        <v>22</v>
      </c>
      <c r="E8" s="34">
        <v>36</v>
      </c>
      <c r="F8" s="35"/>
      <c r="G8" s="35"/>
      <c r="H8" s="35"/>
    </row>
    <row r="9" spans="1:8" s="30" customFormat="1" ht="20.100000000000001" customHeight="1">
      <c r="A9" s="27" t="s">
        <v>25</v>
      </c>
      <c r="B9" s="34" t="s">
        <v>9</v>
      </c>
      <c r="C9" s="35"/>
      <c r="D9" s="27" t="s">
        <v>182</v>
      </c>
      <c r="E9" s="34">
        <v>37</v>
      </c>
      <c r="F9" s="35"/>
      <c r="G9" s="35"/>
      <c r="H9" s="35"/>
    </row>
    <row r="10" spans="1:8" s="30" customFormat="1" ht="20.100000000000001" customHeight="1">
      <c r="A10" s="27" t="s">
        <v>1</v>
      </c>
      <c r="B10" s="34" t="s">
        <v>10</v>
      </c>
      <c r="C10" s="35" t="s">
        <v>1</v>
      </c>
      <c r="D10" s="27" t="s">
        <v>183</v>
      </c>
      <c r="E10" s="34">
        <v>38</v>
      </c>
      <c r="F10" s="35"/>
      <c r="G10" s="35"/>
      <c r="H10" s="35"/>
    </row>
    <row r="11" spans="1:8" s="30" customFormat="1" ht="20.100000000000001" customHeight="1">
      <c r="A11" s="27" t="s">
        <v>1</v>
      </c>
      <c r="B11" s="34" t="s">
        <v>11</v>
      </c>
      <c r="C11" s="35" t="s">
        <v>1</v>
      </c>
      <c r="D11" s="27" t="s">
        <v>184</v>
      </c>
      <c r="E11" s="34">
        <v>39</v>
      </c>
      <c r="F11" s="35"/>
      <c r="G11" s="35"/>
      <c r="H11" s="35"/>
    </row>
    <row r="12" spans="1:8" s="30" customFormat="1" ht="20.100000000000001" customHeight="1">
      <c r="A12" s="27" t="s">
        <v>1</v>
      </c>
      <c r="B12" s="34" t="s">
        <v>12</v>
      </c>
      <c r="C12" s="35" t="s">
        <v>1</v>
      </c>
      <c r="D12" s="27" t="s">
        <v>185</v>
      </c>
      <c r="E12" s="34">
        <v>40</v>
      </c>
      <c r="F12" s="35"/>
      <c r="G12" s="35"/>
      <c r="H12" s="35"/>
    </row>
    <row r="13" spans="1:8" s="30" customFormat="1" ht="20.100000000000001" customHeight="1">
      <c r="A13" s="27" t="s">
        <v>1</v>
      </c>
      <c r="B13" s="34" t="s">
        <v>13</v>
      </c>
      <c r="C13" s="35" t="s">
        <v>1</v>
      </c>
      <c r="D13" s="27" t="s">
        <v>35</v>
      </c>
      <c r="E13" s="34">
        <v>41</v>
      </c>
      <c r="F13" s="35"/>
      <c r="G13" s="35"/>
      <c r="H13" s="35"/>
    </row>
    <row r="14" spans="1:8" s="30" customFormat="1" ht="20.100000000000001" customHeight="1">
      <c r="A14" s="27" t="s">
        <v>1</v>
      </c>
      <c r="B14" s="34" t="s">
        <v>14</v>
      </c>
      <c r="C14" s="35" t="s">
        <v>1</v>
      </c>
      <c r="D14" s="27" t="s">
        <v>38</v>
      </c>
      <c r="E14" s="34">
        <v>42</v>
      </c>
      <c r="F14" s="35"/>
      <c r="G14" s="35"/>
      <c r="H14" s="35"/>
    </row>
    <row r="15" spans="1:8" s="30" customFormat="1" ht="20.100000000000001" customHeight="1">
      <c r="A15" s="27" t="s">
        <v>1</v>
      </c>
      <c r="B15" s="34" t="s">
        <v>15</v>
      </c>
      <c r="C15" s="35" t="s">
        <v>1</v>
      </c>
      <c r="D15" s="27" t="s">
        <v>41</v>
      </c>
      <c r="E15" s="34">
        <v>43</v>
      </c>
      <c r="F15" s="35"/>
      <c r="G15" s="35"/>
      <c r="H15" s="35"/>
    </row>
    <row r="16" spans="1:8" s="30" customFormat="1" ht="20.100000000000001" customHeight="1">
      <c r="A16" s="27" t="s">
        <v>1</v>
      </c>
      <c r="B16" s="34" t="s">
        <v>16</v>
      </c>
      <c r="C16" s="35" t="s">
        <v>1</v>
      </c>
      <c r="D16" s="36" t="s">
        <v>44</v>
      </c>
      <c r="E16" s="34">
        <v>44</v>
      </c>
      <c r="F16" s="35"/>
      <c r="G16" s="35"/>
      <c r="H16" s="35"/>
    </row>
    <row r="17" spans="1:8" s="30" customFormat="1" ht="20.100000000000001" customHeight="1">
      <c r="A17" s="27" t="s">
        <v>1</v>
      </c>
      <c r="B17" s="34" t="s">
        <v>17</v>
      </c>
      <c r="C17" s="35" t="s">
        <v>1</v>
      </c>
      <c r="D17" s="27" t="s">
        <v>46</v>
      </c>
      <c r="E17" s="34">
        <v>45</v>
      </c>
      <c r="F17" s="35"/>
      <c r="G17" s="35"/>
      <c r="H17" s="35"/>
    </row>
    <row r="18" spans="1:8" s="30" customFormat="1" ht="20.100000000000001" customHeight="1">
      <c r="A18" s="27" t="s">
        <v>1</v>
      </c>
      <c r="B18" s="34" t="s">
        <v>18</v>
      </c>
      <c r="C18" s="35" t="s">
        <v>1</v>
      </c>
      <c r="D18" s="27" t="s">
        <v>48</v>
      </c>
      <c r="E18" s="34">
        <v>46</v>
      </c>
      <c r="F18" s="35">
        <f>G18+H18</f>
        <v>4686.1400000000003</v>
      </c>
      <c r="G18" s="35">
        <v>4686.1400000000003</v>
      </c>
      <c r="H18" s="35"/>
    </row>
    <row r="19" spans="1:8" s="30" customFormat="1" ht="20.100000000000001" customHeight="1">
      <c r="A19" s="27" t="s">
        <v>1</v>
      </c>
      <c r="B19" s="34" t="s">
        <v>19</v>
      </c>
      <c r="C19" s="35" t="s">
        <v>1</v>
      </c>
      <c r="D19" s="27" t="s">
        <v>50</v>
      </c>
      <c r="E19" s="34">
        <v>47</v>
      </c>
      <c r="F19" s="35"/>
      <c r="G19" s="35"/>
      <c r="H19" s="35"/>
    </row>
    <row r="20" spans="1:8" s="30" customFormat="1" ht="20.100000000000001" customHeight="1">
      <c r="A20" s="27" t="s">
        <v>1</v>
      </c>
      <c r="B20" s="34" t="s">
        <v>20</v>
      </c>
      <c r="C20" s="35" t="s">
        <v>1</v>
      </c>
      <c r="D20" s="27" t="s">
        <v>52</v>
      </c>
      <c r="E20" s="34">
        <v>48</v>
      </c>
      <c r="F20" s="35"/>
      <c r="G20" s="35"/>
      <c r="H20" s="35"/>
    </row>
    <row r="21" spans="1:8" s="30" customFormat="1" ht="20.100000000000001" customHeight="1">
      <c r="A21" s="27" t="s">
        <v>1</v>
      </c>
      <c r="B21" s="34" t="s">
        <v>21</v>
      </c>
      <c r="C21" s="35" t="s">
        <v>1</v>
      </c>
      <c r="D21" s="27" t="s">
        <v>54</v>
      </c>
      <c r="E21" s="34">
        <v>49</v>
      </c>
      <c r="F21" s="35"/>
      <c r="G21" s="35"/>
      <c r="H21" s="35"/>
    </row>
    <row r="22" spans="1:8" s="30" customFormat="1" ht="20.100000000000001" customHeight="1">
      <c r="A22" s="27" t="s">
        <v>1</v>
      </c>
      <c r="B22" s="34" t="s">
        <v>56</v>
      </c>
      <c r="C22" s="35" t="s">
        <v>1</v>
      </c>
      <c r="D22" s="27" t="s">
        <v>57</v>
      </c>
      <c r="E22" s="34">
        <v>50</v>
      </c>
      <c r="F22" s="35"/>
      <c r="G22" s="35"/>
      <c r="H22" s="35"/>
    </row>
    <row r="23" spans="1:8" s="30" customFormat="1" ht="20.100000000000001" customHeight="1">
      <c r="A23" s="27" t="s">
        <v>1</v>
      </c>
      <c r="B23" s="34" t="s">
        <v>59</v>
      </c>
      <c r="C23" s="35" t="s">
        <v>1</v>
      </c>
      <c r="D23" s="27" t="s">
        <v>60</v>
      </c>
      <c r="E23" s="34">
        <v>51</v>
      </c>
      <c r="F23" s="35"/>
      <c r="G23" s="35"/>
      <c r="H23" s="35"/>
    </row>
    <row r="24" spans="1:8" s="30" customFormat="1" ht="20.100000000000001" customHeight="1">
      <c r="A24" s="27" t="s">
        <v>1</v>
      </c>
      <c r="B24" s="34" t="s">
        <v>62</v>
      </c>
      <c r="C24" s="35" t="s">
        <v>1</v>
      </c>
      <c r="D24" s="27" t="s">
        <v>63</v>
      </c>
      <c r="E24" s="34">
        <v>52</v>
      </c>
      <c r="F24" s="35"/>
      <c r="G24" s="35"/>
      <c r="H24" s="35"/>
    </row>
    <row r="25" spans="1:8" s="30" customFormat="1" ht="20.100000000000001" customHeight="1">
      <c r="A25" s="27" t="s">
        <v>1</v>
      </c>
      <c r="B25" s="34" t="s">
        <v>65</v>
      </c>
      <c r="C25" s="35" t="s">
        <v>1</v>
      </c>
      <c r="D25" s="27" t="s">
        <v>66</v>
      </c>
      <c r="E25" s="34">
        <v>53</v>
      </c>
      <c r="F25" s="35"/>
      <c r="G25" s="35"/>
      <c r="H25" s="35"/>
    </row>
    <row r="26" spans="1:8" s="30" customFormat="1" ht="20.100000000000001" customHeight="1">
      <c r="A26" s="27" t="s">
        <v>1</v>
      </c>
      <c r="B26" s="34" t="s">
        <v>68</v>
      </c>
      <c r="C26" s="35" t="s">
        <v>1</v>
      </c>
      <c r="D26" s="27" t="s">
        <v>69</v>
      </c>
      <c r="E26" s="34">
        <v>54</v>
      </c>
      <c r="F26" s="35">
        <f>G26+H26</f>
        <v>83.7</v>
      </c>
      <c r="G26" s="35">
        <v>83.7</v>
      </c>
      <c r="H26" s="35"/>
    </row>
    <row r="27" spans="1:8" s="30" customFormat="1" ht="20.100000000000001" customHeight="1">
      <c r="A27" s="27" t="s">
        <v>1</v>
      </c>
      <c r="B27" s="34" t="s">
        <v>71</v>
      </c>
      <c r="C27" s="35" t="s">
        <v>1</v>
      </c>
      <c r="D27" s="27" t="s">
        <v>72</v>
      </c>
      <c r="E27" s="34">
        <v>55</v>
      </c>
      <c r="F27" s="35"/>
      <c r="G27" s="35"/>
      <c r="H27" s="35"/>
    </row>
    <row r="28" spans="1:8" s="30" customFormat="1" ht="20.100000000000001" customHeight="1">
      <c r="A28" s="27"/>
      <c r="B28" s="34" t="s">
        <v>74</v>
      </c>
      <c r="C28" s="35"/>
      <c r="D28" s="27" t="s">
        <v>235</v>
      </c>
      <c r="E28" s="34">
        <v>56</v>
      </c>
      <c r="F28" s="35"/>
      <c r="G28" s="35"/>
      <c r="H28" s="35"/>
    </row>
    <row r="29" spans="1:8" s="30" customFormat="1" ht="20.100000000000001" customHeight="1">
      <c r="A29" s="27"/>
      <c r="B29" s="34" t="s">
        <v>77</v>
      </c>
      <c r="C29" s="35"/>
      <c r="D29" s="27" t="s">
        <v>78</v>
      </c>
      <c r="E29" s="34">
        <v>57</v>
      </c>
      <c r="F29" s="35"/>
      <c r="G29" s="35"/>
      <c r="H29" s="35"/>
    </row>
    <row r="30" spans="1:8" s="30" customFormat="1" ht="20.100000000000001" customHeight="1">
      <c r="A30" s="27"/>
      <c r="B30" s="34" t="s">
        <v>80</v>
      </c>
      <c r="C30" s="35"/>
      <c r="D30" s="27" t="s">
        <v>236</v>
      </c>
      <c r="E30" s="34">
        <v>58</v>
      </c>
      <c r="F30" s="35"/>
      <c r="G30" s="35"/>
      <c r="H30" s="35"/>
    </row>
    <row r="31" spans="1:8" s="30" customFormat="1" ht="20.100000000000001" customHeight="1">
      <c r="A31" s="27" t="s">
        <v>1</v>
      </c>
      <c r="B31" s="34" t="s">
        <v>83</v>
      </c>
      <c r="C31" s="35" t="s">
        <v>1</v>
      </c>
      <c r="D31" s="27" t="s">
        <v>237</v>
      </c>
      <c r="E31" s="34">
        <v>59</v>
      </c>
      <c r="F31" s="35"/>
      <c r="G31" s="35"/>
      <c r="H31" s="35"/>
    </row>
    <row r="32" spans="1:8" s="30" customFormat="1" ht="20.100000000000001" customHeight="1">
      <c r="A32" s="27"/>
      <c r="B32" s="34" t="s">
        <v>85</v>
      </c>
      <c r="C32" s="35"/>
      <c r="D32" s="27" t="s">
        <v>238</v>
      </c>
      <c r="E32" s="34">
        <v>60</v>
      </c>
      <c r="F32" s="35"/>
      <c r="G32" s="35"/>
      <c r="H32" s="35"/>
    </row>
    <row r="33" spans="1:8" s="30" customFormat="1" ht="20.100000000000001" customHeight="1">
      <c r="A33" s="27"/>
      <c r="B33" s="34" t="s">
        <v>86</v>
      </c>
      <c r="C33" s="35"/>
      <c r="D33" s="27" t="s">
        <v>239</v>
      </c>
      <c r="E33" s="34">
        <v>61</v>
      </c>
      <c r="F33" s="35"/>
      <c r="G33" s="35"/>
      <c r="H33" s="35"/>
    </row>
    <row r="34" spans="1:8" s="30" customFormat="1" ht="20.100000000000001" customHeight="1">
      <c r="A34" s="27" t="s">
        <v>1</v>
      </c>
      <c r="B34" s="34" t="s">
        <v>87</v>
      </c>
      <c r="C34" s="35" t="s">
        <v>1</v>
      </c>
      <c r="D34" s="27"/>
      <c r="E34" s="34">
        <v>62</v>
      </c>
      <c r="F34" s="35"/>
      <c r="G34" s="35"/>
      <c r="H34" s="35"/>
    </row>
    <row r="35" spans="1:8" s="30" customFormat="1" ht="20.100000000000001" customHeight="1">
      <c r="A35" s="27" t="s">
        <v>1</v>
      </c>
      <c r="B35" s="34" t="s">
        <v>88</v>
      </c>
      <c r="C35" s="35" t="s">
        <v>1</v>
      </c>
      <c r="D35" s="27" t="s">
        <v>1</v>
      </c>
      <c r="E35" s="34">
        <v>63</v>
      </c>
      <c r="F35" s="35"/>
      <c r="G35" s="35"/>
      <c r="H35" s="35"/>
    </row>
    <row r="36" spans="1:8" s="30" customFormat="1" ht="20.100000000000001" customHeight="1">
      <c r="A36" s="37" t="s">
        <v>180</v>
      </c>
      <c r="B36" s="34" t="s">
        <v>89</v>
      </c>
      <c r="C36" s="35">
        <f>3073.82+926.77</f>
        <v>4000.59</v>
      </c>
      <c r="D36" s="37" t="s">
        <v>84</v>
      </c>
      <c r="E36" s="34">
        <v>64</v>
      </c>
      <c r="F36" s="35">
        <f>SUM(F8:F34)</f>
        <v>4769.84</v>
      </c>
      <c r="G36" s="35">
        <f>SUM(G8:G34)</f>
        <v>4769.84</v>
      </c>
      <c r="H36" s="35"/>
    </row>
    <row r="37" spans="1:8" s="30" customFormat="1" ht="20.100000000000001" customHeight="1">
      <c r="A37" s="27" t="s">
        <v>1</v>
      </c>
      <c r="B37" s="34" t="s">
        <v>91</v>
      </c>
      <c r="C37" s="35" t="s">
        <v>1</v>
      </c>
      <c r="D37" s="38" t="s">
        <v>1</v>
      </c>
      <c r="E37" s="34">
        <v>65</v>
      </c>
      <c r="F37" s="35"/>
      <c r="G37" s="35"/>
      <c r="H37" s="35"/>
    </row>
    <row r="38" spans="1:8" s="30" customFormat="1" ht="20.100000000000001" customHeight="1">
      <c r="A38" s="27" t="s">
        <v>206</v>
      </c>
      <c r="B38" s="34" t="s">
        <v>23</v>
      </c>
      <c r="C38" s="35">
        <f>C39+C40</f>
        <v>769.25</v>
      </c>
      <c r="D38" s="38" t="s">
        <v>207</v>
      </c>
      <c r="E38" s="34">
        <v>66</v>
      </c>
      <c r="F38" s="35"/>
      <c r="G38" s="35"/>
      <c r="H38" s="35"/>
    </row>
    <row r="39" spans="1:8" s="30" customFormat="1" ht="20.100000000000001" customHeight="1">
      <c r="A39" s="27" t="s">
        <v>205</v>
      </c>
      <c r="B39" s="34" t="s">
        <v>26</v>
      </c>
      <c r="C39" s="35">
        <v>769.25</v>
      </c>
      <c r="D39" s="38"/>
      <c r="E39" s="34">
        <v>67</v>
      </c>
      <c r="F39" s="35"/>
      <c r="G39" s="35"/>
      <c r="H39" s="35"/>
    </row>
    <row r="40" spans="1:8" s="30" customFormat="1" ht="20.100000000000001" customHeight="1">
      <c r="A40" s="27" t="s">
        <v>25</v>
      </c>
      <c r="B40" s="34" t="s">
        <v>28</v>
      </c>
      <c r="C40" s="35"/>
      <c r="D40" s="38"/>
      <c r="E40" s="34">
        <v>68</v>
      </c>
      <c r="F40" s="35"/>
      <c r="G40" s="35"/>
      <c r="H40" s="35"/>
    </row>
    <row r="41" spans="1:8" s="30" customFormat="1" ht="20.100000000000001" customHeight="1">
      <c r="A41" s="27" t="s">
        <v>1</v>
      </c>
      <c r="B41" s="34" t="s">
        <v>30</v>
      </c>
      <c r="C41" s="35"/>
      <c r="D41" s="38" t="s">
        <v>1</v>
      </c>
      <c r="E41" s="34">
        <v>69</v>
      </c>
      <c r="F41" s="35"/>
      <c r="G41" s="35"/>
      <c r="H41" s="35"/>
    </row>
    <row r="42" spans="1:8" s="30" customFormat="1" ht="20.100000000000001" customHeight="1">
      <c r="A42" s="37" t="s">
        <v>90</v>
      </c>
      <c r="B42" s="34" t="s">
        <v>33</v>
      </c>
      <c r="C42" s="35">
        <f>C36+C38</f>
        <v>4769.84</v>
      </c>
      <c r="D42" s="37" t="s">
        <v>92</v>
      </c>
      <c r="E42" s="34">
        <v>70</v>
      </c>
      <c r="F42" s="35">
        <f>F36+F38</f>
        <v>4769.84</v>
      </c>
      <c r="G42" s="35">
        <f>G36+G38</f>
        <v>4769.84</v>
      </c>
      <c r="H42" s="35"/>
    </row>
    <row r="43" spans="1:8" s="30" customFormat="1" ht="15.4" customHeight="1">
      <c r="A43" s="90"/>
      <c r="B43" s="91"/>
      <c r="C43" s="91"/>
      <c r="D43" s="91"/>
      <c r="E43" s="39"/>
      <c r="F43" s="40"/>
      <c r="G43" s="40"/>
      <c r="H43" s="40"/>
    </row>
  </sheetData>
  <mergeCells count="12">
    <mergeCell ref="A43:D43"/>
    <mergeCell ref="F5:F6"/>
    <mergeCell ref="G5:G6"/>
    <mergeCell ref="H5:H6"/>
    <mergeCell ref="D4:H4"/>
    <mergeCell ref="A2:H2"/>
    <mergeCell ref="A4:C4"/>
    <mergeCell ref="A5:A6"/>
    <mergeCell ref="B5:B6"/>
    <mergeCell ref="C5:C6"/>
    <mergeCell ref="D5:D6"/>
    <mergeCell ref="E5:E6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G42"/>
  <sheetViews>
    <sheetView workbookViewId="0">
      <selection activeCell="D9" sqref="D9"/>
    </sheetView>
  </sheetViews>
  <sheetFormatPr defaultColWidth="17.140625"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8" max="252" width="9.140625" customWidth="1"/>
    <col min="253" max="253" width="17.140625" customWidth="1"/>
    <col min="254" max="254" width="8" customWidth="1"/>
  </cols>
  <sheetData>
    <row r="1" spans="1:6" ht="14.25">
      <c r="F1" s="5" t="s">
        <v>203</v>
      </c>
    </row>
    <row r="2" spans="1:6" ht="32.25" customHeight="1">
      <c r="A2" s="120" t="s">
        <v>381</v>
      </c>
      <c r="B2" s="120"/>
      <c r="C2" s="120"/>
      <c r="D2" s="120"/>
      <c r="E2" s="120"/>
      <c r="F2" s="120"/>
    </row>
    <row r="3" spans="1:6" ht="15.75" thickBot="1">
      <c r="A3" s="24" t="s">
        <v>231</v>
      </c>
      <c r="C3" s="24"/>
      <c r="F3" s="2" t="s">
        <v>204</v>
      </c>
    </row>
    <row r="4" spans="1:6" ht="15.4" customHeight="1">
      <c r="A4" s="127" t="s">
        <v>99</v>
      </c>
      <c r="B4" s="129" t="s">
        <v>4</v>
      </c>
      <c r="C4" s="129" t="s">
        <v>194</v>
      </c>
      <c r="D4" s="129" t="s">
        <v>1</v>
      </c>
      <c r="E4" s="129" t="s">
        <v>1</v>
      </c>
      <c r="F4" s="129" t="s">
        <v>1</v>
      </c>
    </row>
    <row r="5" spans="1:6" ht="30.75" customHeight="1">
      <c r="A5" s="128" t="s">
        <v>1</v>
      </c>
      <c r="B5" s="130" t="s">
        <v>1</v>
      </c>
      <c r="C5" s="12" t="s">
        <v>195</v>
      </c>
      <c r="D5" s="12" t="s">
        <v>196</v>
      </c>
      <c r="E5" s="12" t="s">
        <v>197</v>
      </c>
      <c r="F5" s="12" t="s">
        <v>198</v>
      </c>
    </row>
    <row r="6" spans="1:6" ht="15.4" customHeight="1">
      <c r="A6" s="131" t="s">
        <v>106</v>
      </c>
      <c r="B6" s="132" t="s">
        <v>1</v>
      </c>
      <c r="C6" s="13" t="s">
        <v>8</v>
      </c>
      <c r="D6" s="13" t="s">
        <v>9</v>
      </c>
      <c r="E6" s="13" t="s">
        <v>10</v>
      </c>
      <c r="F6" s="13" t="s">
        <v>11</v>
      </c>
    </row>
    <row r="7" spans="1:6" ht="15.4" customHeight="1">
      <c r="A7" s="14" t="s">
        <v>199</v>
      </c>
      <c r="B7" s="13" t="s">
        <v>8</v>
      </c>
      <c r="C7" s="15">
        <f>SUM(C8:C10)</f>
        <v>366.45</v>
      </c>
      <c r="D7" s="15">
        <f>SUM(D8:D10)</f>
        <v>366.45</v>
      </c>
      <c r="E7" s="15">
        <f>SUM(E8:E10)</f>
        <v>0</v>
      </c>
      <c r="F7" s="15">
        <f>SUM(F8:F10)</f>
        <v>0</v>
      </c>
    </row>
    <row r="8" spans="1:6" ht="15.4" customHeight="1">
      <c r="A8" s="14" t="s">
        <v>200</v>
      </c>
      <c r="B8" s="13" t="s">
        <v>9</v>
      </c>
      <c r="C8" s="15">
        <f>SUM(D8:F8)</f>
        <v>53</v>
      </c>
      <c r="D8" s="15">
        <v>53</v>
      </c>
      <c r="E8" s="15" t="s">
        <v>1</v>
      </c>
      <c r="F8" s="15" t="s">
        <v>1</v>
      </c>
    </row>
    <row r="9" spans="1:6" ht="15.4" customHeight="1">
      <c r="A9" s="14" t="s">
        <v>201</v>
      </c>
      <c r="B9" s="13" t="s">
        <v>10</v>
      </c>
      <c r="C9" s="15">
        <f>SUM(D9:F9)</f>
        <v>0</v>
      </c>
      <c r="D9" s="15" t="s">
        <v>1</v>
      </c>
      <c r="E9" s="15" t="s">
        <v>1</v>
      </c>
      <c r="F9" s="15" t="s">
        <v>1</v>
      </c>
    </row>
    <row r="10" spans="1:6" ht="15.4" customHeight="1" thickBot="1">
      <c r="A10" s="16" t="s">
        <v>202</v>
      </c>
      <c r="B10" s="17" t="s">
        <v>11</v>
      </c>
      <c r="C10" s="26">
        <f>SUM(D10:F10)</f>
        <v>313.45</v>
      </c>
      <c r="D10" s="18">
        <v>313.45</v>
      </c>
      <c r="E10" s="18" t="s">
        <v>1</v>
      </c>
      <c r="F10" s="18" t="s">
        <v>1</v>
      </c>
    </row>
    <row r="15" spans="1:6" hidden="1"/>
    <row r="16" spans="1:6" hidden="1"/>
    <row r="17" spans="6:7" hidden="1"/>
    <row r="18" spans="6:7" hidden="1">
      <c r="F18">
        <v>4693.6000000000004</v>
      </c>
      <c r="G18">
        <v>4693.6000000000004</v>
      </c>
    </row>
    <row r="19" spans="6:7" hidden="1"/>
    <row r="20" spans="6:7" hidden="1"/>
    <row r="21" spans="6:7" hidden="1"/>
    <row r="22" spans="6:7" hidden="1"/>
    <row r="23" spans="6:7" hidden="1"/>
    <row r="24" spans="6:7" hidden="1"/>
    <row r="25" spans="6:7" hidden="1"/>
    <row r="26" spans="6:7" hidden="1">
      <c r="F26">
        <v>83.7</v>
      </c>
      <c r="G26">
        <v>83.7</v>
      </c>
    </row>
    <row r="27" spans="6:7" hidden="1"/>
    <row r="28" spans="6:7" hidden="1"/>
    <row r="29" spans="6:7" hidden="1"/>
    <row r="30" spans="6:7" hidden="1"/>
    <row r="31" spans="6:7" hidden="1"/>
    <row r="32" spans="6:7" hidden="1"/>
    <row r="33" spans="3:7" hidden="1"/>
    <row r="34" spans="3:7" hidden="1"/>
    <row r="35" spans="3:7" hidden="1"/>
    <row r="36" spans="3:7" hidden="1">
      <c r="C36">
        <f>3073.82+934.37</f>
        <v>4008.19</v>
      </c>
      <c r="F36">
        <f>SUM(F8:F34)</f>
        <v>4777.3</v>
      </c>
      <c r="G36">
        <f>SUM(G8:G34)</f>
        <v>4777.3</v>
      </c>
    </row>
    <row r="37" spans="3:7" hidden="1"/>
    <row r="38" spans="3:7" hidden="1">
      <c r="C38">
        <v>769.11</v>
      </c>
    </row>
    <row r="39" spans="3:7" hidden="1">
      <c r="C39">
        <v>769.11</v>
      </c>
    </row>
    <row r="40" spans="3:7" hidden="1"/>
    <row r="41" spans="3:7" hidden="1"/>
    <row r="42" spans="3:7" hidden="1">
      <c r="C42" s="19">
        <f>C36+C38</f>
        <v>4777.3</v>
      </c>
      <c r="F42" s="20">
        <f>F36+F38</f>
        <v>4777.3</v>
      </c>
      <c r="G42" s="20">
        <f>G36+G38</f>
        <v>4777.3</v>
      </c>
    </row>
  </sheetData>
  <mergeCells count="5">
    <mergeCell ref="A2:F2"/>
    <mergeCell ref="A4:A5"/>
    <mergeCell ref="B4:B5"/>
    <mergeCell ref="C4:F4"/>
    <mergeCell ref="A6:B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9"/>
  <sheetViews>
    <sheetView topLeftCell="A4" workbookViewId="0">
      <selection activeCell="E25" sqref="E25"/>
    </sheetView>
  </sheetViews>
  <sheetFormatPr defaultColWidth="9" defaultRowHeight="12.75"/>
  <cols>
    <col min="1" max="3" width="3.7109375" style="30" customWidth="1"/>
    <col min="4" max="4" width="45.7109375" style="30" customWidth="1"/>
    <col min="5" max="7" width="10.7109375" style="30" customWidth="1"/>
    <col min="8" max="8" width="9.7109375" style="30" customWidth="1"/>
    <col min="9" max="16384" width="9" style="30"/>
  </cols>
  <sheetData>
    <row r="1" spans="1:7">
      <c r="A1" s="28"/>
      <c r="B1" s="28"/>
      <c r="C1" s="28"/>
      <c r="D1" s="28"/>
      <c r="E1" s="28"/>
      <c r="F1" s="28"/>
      <c r="G1" s="29" t="s">
        <v>241</v>
      </c>
    </row>
    <row r="2" spans="1:7" ht="27">
      <c r="A2" s="87" t="s">
        <v>242</v>
      </c>
      <c r="B2" s="87"/>
      <c r="C2" s="87"/>
      <c r="D2" s="87"/>
      <c r="E2" s="87"/>
      <c r="F2" s="87"/>
      <c r="G2" s="87"/>
    </row>
    <row r="3" spans="1:7" s="43" customFormat="1" ht="15">
      <c r="A3" s="42" t="s">
        <v>240</v>
      </c>
      <c r="B3" s="28"/>
      <c r="C3" s="28"/>
      <c r="D3" s="28"/>
      <c r="E3" s="28"/>
      <c r="F3" s="28"/>
      <c r="G3" s="29" t="s">
        <v>107</v>
      </c>
    </row>
    <row r="4" spans="1:7">
      <c r="A4" s="93" t="s">
        <v>99</v>
      </c>
      <c r="B4" s="93" t="s">
        <v>1</v>
      </c>
      <c r="C4" s="93" t="s">
        <v>1</v>
      </c>
      <c r="D4" s="93" t="s">
        <v>1</v>
      </c>
      <c r="E4" s="93" t="s">
        <v>174</v>
      </c>
      <c r="F4" s="93" t="s">
        <v>1</v>
      </c>
      <c r="G4" s="93" t="s">
        <v>1</v>
      </c>
    </row>
    <row r="5" spans="1:7">
      <c r="A5" s="93" t="s">
        <v>100</v>
      </c>
      <c r="B5" s="93" t="s">
        <v>1</v>
      </c>
      <c r="C5" s="93" t="s">
        <v>1</v>
      </c>
      <c r="D5" s="93" t="s">
        <v>101</v>
      </c>
      <c r="E5" s="93" t="s">
        <v>93</v>
      </c>
      <c r="F5" s="93" t="s">
        <v>102</v>
      </c>
      <c r="G5" s="93" t="s">
        <v>103</v>
      </c>
    </row>
    <row r="6" spans="1:7">
      <c r="A6" s="93" t="s">
        <v>1</v>
      </c>
      <c r="B6" s="93" t="s">
        <v>1</v>
      </c>
      <c r="C6" s="93" t="s">
        <v>1</v>
      </c>
      <c r="D6" s="93" t="s">
        <v>1</v>
      </c>
      <c r="E6" s="93" t="s">
        <v>1</v>
      </c>
      <c r="F6" s="93"/>
      <c r="G6" s="93"/>
    </row>
    <row r="7" spans="1:7">
      <c r="A7" s="93" t="s">
        <v>1</v>
      </c>
      <c r="B7" s="93" t="s">
        <v>1</v>
      </c>
      <c r="C7" s="93" t="s">
        <v>1</v>
      </c>
      <c r="D7" s="93" t="s">
        <v>1</v>
      </c>
      <c r="E7" s="93" t="s">
        <v>1</v>
      </c>
      <c r="F7" s="93"/>
      <c r="G7" s="93"/>
    </row>
    <row r="8" spans="1:7">
      <c r="A8" s="94" t="s">
        <v>104</v>
      </c>
      <c r="B8" s="94" t="s">
        <v>105</v>
      </c>
      <c r="C8" s="94" t="s">
        <v>216</v>
      </c>
      <c r="D8" s="44" t="s">
        <v>106</v>
      </c>
      <c r="E8" s="45">
        <v>1</v>
      </c>
      <c r="F8" s="45">
        <v>2</v>
      </c>
      <c r="G8" s="45">
        <v>3</v>
      </c>
    </row>
    <row r="9" spans="1:7">
      <c r="A9" s="95" t="s">
        <v>1</v>
      </c>
      <c r="B9" s="95" t="s">
        <v>1</v>
      </c>
      <c r="C9" s="95" t="s">
        <v>1</v>
      </c>
      <c r="D9" s="44" t="s">
        <v>93</v>
      </c>
      <c r="E9" s="46">
        <f>F9+G9</f>
        <v>4000.5899999999997</v>
      </c>
      <c r="F9" s="46">
        <f>F10+F16</f>
        <v>3073.8199999999997</v>
      </c>
      <c r="G9" s="46">
        <f>G10+G16</f>
        <v>926.77</v>
      </c>
    </row>
    <row r="10" spans="1:7">
      <c r="A10" s="92">
        <v>212</v>
      </c>
      <c r="B10" s="92" t="s">
        <v>1</v>
      </c>
      <c r="C10" s="92" t="s">
        <v>1</v>
      </c>
      <c r="D10" s="47" t="s">
        <v>208</v>
      </c>
      <c r="E10" s="46">
        <f>F10+G10</f>
        <v>3916.89</v>
      </c>
      <c r="F10" s="46">
        <f>F11+F15</f>
        <v>2990.12</v>
      </c>
      <c r="G10" s="46">
        <f>G11+G15</f>
        <v>926.77</v>
      </c>
    </row>
    <row r="11" spans="1:7">
      <c r="A11" s="92">
        <v>21201</v>
      </c>
      <c r="B11" s="92" t="s">
        <v>1</v>
      </c>
      <c r="C11" s="92" t="s">
        <v>1</v>
      </c>
      <c r="D11" s="48" t="s">
        <v>243</v>
      </c>
      <c r="E11" s="46">
        <f t="shared" ref="E11:E17" si="0">F11+G11</f>
        <v>3901.39</v>
      </c>
      <c r="F11" s="46">
        <f>F12+F13+F14</f>
        <v>2990.12</v>
      </c>
      <c r="G11" s="46">
        <f>SUM(G12:G14)</f>
        <v>911.27</v>
      </c>
    </row>
    <row r="12" spans="1:7">
      <c r="A12" s="92">
        <v>2120101</v>
      </c>
      <c r="B12" s="92" t="s">
        <v>1</v>
      </c>
      <c r="C12" s="92" t="s">
        <v>1</v>
      </c>
      <c r="D12" s="49" t="s">
        <v>244</v>
      </c>
      <c r="E12" s="46">
        <f>F12+G12</f>
        <v>2990.12</v>
      </c>
      <c r="F12" s="46">
        <v>2990.12</v>
      </c>
      <c r="G12" s="46"/>
    </row>
    <row r="13" spans="1:7">
      <c r="A13" s="92">
        <v>2120102</v>
      </c>
      <c r="B13" s="92" t="s">
        <v>1</v>
      </c>
      <c r="C13" s="92" t="s">
        <v>1</v>
      </c>
      <c r="D13" s="49" t="s">
        <v>245</v>
      </c>
      <c r="E13" s="46">
        <f t="shared" si="0"/>
        <v>579.76</v>
      </c>
      <c r="F13" s="46"/>
      <c r="G13" s="46">
        <v>579.76</v>
      </c>
    </row>
    <row r="14" spans="1:7">
      <c r="A14" s="92">
        <v>2120106</v>
      </c>
      <c r="B14" s="92" t="s">
        <v>1</v>
      </c>
      <c r="C14" s="92" t="s">
        <v>1</v>
      </c>
      <c r="D14" s="49" t="s">
        <v>246</v>
      </c>
      <c r="E14" s="46">
        <f t="shared" si="0"/>
        <v>331.51</v>
      </c>
      <c r="F14" s="46"/>
      <c r="G14" s="46">
        <v>331.51</v>
      </c>
    </row>
    <row r="15" spans="1:7">
      <c r="A15" s="92">
        <v>2120601</v>
      </c>
      <c r="B15" s="92" t="s">
        <v>1</v>
      </c>
      <c r="C15" s="92" t="s">
        <v>1</v>
      </c>
      <c r="D15" s="49" t="s">
        <v>247</v>
      </c>
      <c r="E15" s="46">
        <f t="shared" si="0"/>
        <v>15.5</v>
      </c>
      <c r="F15" s="46"/>
      <c r="G15" s="46">
        <v>15.5</v>
      </c>
    </row>
    <row r="16" spans="1:7">
      <c r="A16" s="92">
        <v>221</v>
      </c>
      <c r="B16" s="92" t="s">
        <v>1</v>
      </c>
      <c r="C16" s="92" t="s">
        <v>1</v>
      </c>
      <c r="D16" s="47" t="s">
        <v>248</v>
      </c>
      <c r="E16" s="46">
        <f t="shared" si="0"/>
        <v>83.7</v>
      </c>
      <c r="F16" s="46">
        <f>F17</f>
        <v>83.7</v>
      </c>
      <c r="G16" s="46"/>
    </row>
    <row r="17" spans="1:7">
      <c r="A17" s="92">
        <v>22102</v>
      </c>
      <c r="B17" s="92" t="s">
        <v>1</v>
      </c>
      <c r="C17" s="92" t="s">
        <v>1</v>
      </c>
      <c r="D17" s="48" t="s">
        <v>249</v>
      </c>
      <c r="E17" s="46">
        <f t="shared" si="0"/>
        <v>83.7</v>
      </c>
      <c r="F17" s="46">
        <f>F18</f>
        <v>83.7</v>
      </c>
      <c r="G17" s="46"/>
    </row>
    <row r="18" spans="1:7">
      <c r="A18" s="92">
        <v>2210201</v>
      </c>
      <c r="B18" s="92" t="s">
        <v>1</v>
      </c>
      <c r="C18" s="92" t="s">
        <v>1</v>
      </c>
      <c r="D18" s="49" t="s">
        <v>250</v>
      </c>
      <c r="E18" s="46">
        <f>F18+G18</f>
        <v>83.7</v>
      </c>
      <c r="F18" s="46">
        <v>83.7</v>
      </c>
      <c r="G18" s="46"/>
    </row>
    <row r="19" spans="1:7">
      <c r="A19" s="30" t="s">
        <v>251</v>
      </c>
    </row>
  </sheetData>
  <autoFilter ref="A9:H19"/>
  <mergeCells count="20">
    <mergeCell ref="F5:F7"/>
    <mergeCell ref="A2:G2"/>
    <mergeCell ref="A4:D4"/>
    <mergeCell ref="E4:G4"/>
    <mergeCell ref="G5:G7"/>
    <mergeCell ref="A18:C18"/>
    <mergeCell ref="E5:E7"/>
    <mergeCell ref="A12:C12"/>
    <mergeCell ref="A13:C13"/>
    <mergeCell ref="A14:C14"/>
    <mergeCell ref="A16:C16"/>
    <mergeCell ref="A5:C7"/>
    <mergeCell ref="D5:D7"/>
    <mergeCell ref="A17:C17"/>
    <mergeCell ref="A8:A9"/>
    <mergeCell ref="B8:B9"/>
    <mergeCell ref="A11:C11"/>
    <mergeCell ref="A15:C15"/>
    <mergeCell ref="C8:C9"/>
    <mergeCell ref="A10:C10"/>
  </mergeCells>
  <phoneticPr fontId="25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42"/>
  <sheetViews>
    <sheetView workbookViewId="0">
      <selection activeCell="H18" sqref="H18"/>
    </sheetView>
  </sheetViews>
  <sheetFormatPr defaultColWidth="9" defaultRowHeight="12.75"/>
  <cols>
    <col min="1" max="2" width="3.7109375" style="30" customWidth="1"/>
    <col min="3" max="3" width="45.7109375" style="30" customWidth="1"/>
    <col min="4" max="6" width="10.7109375" style="30" customWidth="1"/>
    <col min="7" max="16384" width="9" style="30"/>
  </cols>
  <sheetData>
    <row r="1" spans="1:6">
      <c r="A1" s="55"/>
      <c r="B1" s="55"/>
      <c r="C1" s="55"/>
      <c r="D1" s="55"/>
      <c r="E1" s="55"/>
      <c r="F1" s="33" t="s">
        <v>289</v>
      </c>
    </row>
    <row r="2" spans="1:6" ht="27">
      <c r="A2" s="87" t="s">
        <v>259</v>
      </c>
      <c r="B2" s="87"/>
      <c r="C2" s="87"/>
      <c r="D2" s="87"/>
      <c r="E2" s="87"/>
      <c r="F2" s="87"/>
    </row>
    <row r="3" spans="1:6" s="43" customFormat="1" ht="15">
      <c r="A3" s="31" t="s">
        <v>256</v>
      </c>
      <c r="B3" s="32"/>
      <c r="C3" s="61"/>
      <c r="D3" s="32"/>
      <c r="E3" s="32"/>
      <c r="F3" s="33" t="s">
        <v>109</v>
      </c>
    </row>
    <row r="4" spans="1:6">
      <c r="A4" s="104" t="s">
        <v>99</v>
      </c>
      <c r="B4" s="104" t="s">
        <v>1</v>
      </c>
      <c r="C4" s="104" t="s">
        <v>1</v>
      </c>
      <c r="D4" s="104" t="s">
        <v>175</v>
      </c>
      <c r="E4" s="104"/>
      <c r="F4" s="104"/>
    </row>
    <row r="5" spans="1:6">
      <c r="A5" s="104" t="s">
        <v>108</v>
      </c>
      <c r="B5" s="104" t="s">
        <v>1</v>
      </c>
      <c r="C5" s="104" t="s">
        <v>101</v>
      </c>
      <c r="D5" s="104"/>
      <c r="E5" s="104"/>
      <c r="F5" s="104"/>
    </row>
    <row r="6" spans="1:6">
      <c r="A6" s="104" t="s">
        <v>1</v>
      </c>
      <c r="B6" s="104" t="s">
        <v>1</v>
      </c>
      <c r="C6" s="104"/>
      <c r="D6" s="104"/>
      <c r="E6" s="104"/>
      <c r="F6" s="104"/>
    </row>
    <row r="7" spans="1:6">
      <c r="A7" s="104" t="s">
        <v>1</v>
      </c>
      <c r="B7" s="104" t="s">
        <v>1</v>
      </c>
      <c r="C7" s="104"/>
      <c r="D7" s="104"/>
      <c r="E7" s="104"/>
      <c r="F7" s="104"/>
    </row>
    <row r="8" spans="1:6">
      <c r="A8" s="104" t="s">
        <v>104</v>
      </c>
      <c r="B8" s="104" t="s">
        <v>105</v>
      </c>
      <c r="C8" s="96" t="s">
        <v>106</v>
      </c>
      <c r="D8" s="96" t="s">
        <v>171</v>
      </c>
      <c r="E8" s="96" t="s">
        <v>172</v>
      </c>
      <c r="F8" s="96" t="s">
        <v>173</v>
      </c>
    </row>
    <row r="9" spans="1:6">
      <c r="A9" s="104" t="s">
        <v>1</v>
      </c>
      <c r="B9" s="104" t="s">
        <v>1</v>
      </c>
      <c r="C9" s="97" t="s">
        <v>94</v>
      </c>
      <c r="D9" s="97">
        <f>D11+D18+D32+D39</f>
        <v>3073.82</v>
      </c>
      <c r="E9" s="97">
        <f>E11+E18+E32+E39</f>
        <v>2785.46</v>
      </c>
      <c r="F9" s="97">
        <f>F11+F18+F32+F39</f>
        <v>288.36</v>
      </c>
    </row>
    <row r="10" spans="1:6">
      <c r="A10" s="98" t="s">
        <v>286</v>
      </c>
      <c r="B10" s="99"/>
      <c r="C10" s="100"/>
      <c r="D10" s="35">
        <f>SUM(D11,D18,D32,D39)</f>
        <v>3073.82</v>
      </c>
      <c r="E10" s="35">
        <f t="shared" ref="E10:F10" si="0">SUM(E11,E18,E32,E39)</f>
        <v>2785.46</v>
      </c>
      <c r="F10" s="35">
        <f t="shared" si="0"/>
        <v>288.36</v>
      </c>
    </row>
    <row r="11" spans="1:6">
      <c r="A11" s="101">
        <v>301</v>
      </c>
      <c r="B11" s="101"/>
      <c r="C11" s="65" t="s">
        <v>219</v>
      </c>
      <c r="D11" s="35">
        <f t="shared" ref="D11:D16" si="1">E11+F11</f>
        <v>2556.09</v>
      </c>
      <c r="E11" s="35">
        <f>SUM(E12:E17)</f>
        <v>2531.09</v>
      </c>
      <c r="F11" s="35">
        <f>SUM(F12:F17)</f>
        <v>25</v>
      </c>
    </row>
    <row r="12" spans="1:6">
      <c r="A12" s="101" t="s">
        <v>228</v>
      </c>
      <c r="B12" s="101"/>
      <c r="C12" s="66" t="s">
        <v>260</v>
      </c>
      <c r="D12" s="35">
        <f t="shared" si="1"/>
        <v>180</v>
      </c>
      <c r="E12" s="35">
        <v>180</v>
      </c>
      <c r="F12" s="35"/>
    </row>
    <row r="13" spans="1:6">
      <c r="A13" s="101" t="s">
        <v>220</v>
      </c>
      <c r="B13" s="101"/>
      <c r="C13" s="66" t="s">
        <v>261</v>
      </c>
      <c r="D13" s="35">
        <f t="shared" si="1"/>
        <v>607.26</v>
      </c>
      <c r="E13" s="35">
        <v>607.26</v>
      </c>
      <c r="F13" s="35"/>
    </row>
    <row r="14" spans="1:6">
      <c r="A14" s="105" t="s">
        <v>221</v>
      </c>
      <c r="B14" s="105"/>
      <c r="C14" s="67" t="s">
        <v>262</v>
      </c>
      <c r="D14" s="35">
        <f t="shared" si="1"/>
        <v>95</v>
      </c>
      <c r="E14" s="35">
        <v>95</v>
      </c>
      <c r="F14" s="35"/>
    </row>
    <row r="15" spans="1:6">
      <c r="A15" s="101" t="s">
        <v>222</v>
      </c>
      <c r="B15" s="101"/>
      <c r="C15" s="66" t="s">
        <v>263</v>
      </c>
      <c r="D15" s="35">
        <f t="shared" si="1"/>
        <v>283.36</v>
      </c>
      <c r="E15" s="35">
        <v>283.36</v>
      </c>
      <c r="F15" s="35"/>
    </row>
    <row r="16" spans="1:6">
      <c r="A16" s="101" t="s">
        <v>229</v>
      </c>
      <c r="B16" s="101"/>
      <c r="C16" s="66" t="s">
        <v>264</v>
      </c>
      <c r="D16" s="35">
        <f t="shared" si="1"/>
        <v>25</v>
      </c>
      <c r="E16" s="35"/>
      <c r="F16" s="35">
        <v>25</v>
      </c>
    </row>
    <row r="17" spans="1:6">
      <c r="A17" s="101" t="s">
        <v>230</v>
      </c>
      <c r="B17" s="101"/>
      <c r="C17" s="66" t="s">
        <v>257</v>
      </c>
      <c r="D17" s="35">
        <f t="shared" ref="D17:D41" si="2">E17+F17</f>
        <v>1365.47</v>
      </c>
      <c r="E17" s="35">
        <v>1365.47</v>
      </c>
      <c r="F17" s="35"/>
    </row>
    <row r="18" spans="1:6">
      <c r="A18" s="101">
        <v>302</v>
      </c>
      <c r="B18" s="101"/>
      <c r="C18" s="65" t="s">
        <v>265</v>
      </c>
      <c r="D18" s="35">
        <f t="shared" si="2"/>
        <v>243.94</v>
      </c>
      <c r="E18" s="35">
        <f>SUM(E19:E31)</f>
        <v>0</v>
      </c>
      <c r="F18" s="35">
        <f>SUM(F19:F31)</f>
        <v>243.94</v>
      </c>
    </row>
    <row r="19" spans="1:6">
      <c r="A19" s="101">
        <v>30201</v>
      </c>
      <c r="B19" s="101"/>
      <c r="C19" s="66" t="s">
        <v>266</v>
      </c>
      <c r="D19" s="35">
        <f t="shared" si="2"/>
        <v>10</v>
      </c>
      <c r="E19" s="35"/>
      <c r="F19" s="35">
        <v>10</v>
      </c>
    </row>
    <row r="20" spans="1:6">
      <c r="A20" s="101">
        <v>30205</v>
      </c>
      <c r="B20" s="101"/>
      <c r="C20" s="66" t="s">
        <v>267</v>
      </c>
      <c r="D20" s="35">
        <f t="shared" si="2"/>
        <v>1</v>
      </c>
      <c r="E20" s="35"/>
      <c r="F20" s="35">
        <v>1</v>
      </c>
    </row>
    <row r="21" spans="1:6">
      <c r="A21" s="101">
        <v>30206</v>
      </c>
      <c r="B21" s="101"/>
      <c r="C21" s="66" t="s">
        <v>268</v>
      </c>
      <c r="D21" s="35">
        <f t="shared" si="2"/>
        <v>23</v>
      </c>
      <c r="E21" s="35"/>
      <c r="F21" s="35">
        <v>23</v>
      </c>
    </row>
    <row r="22" spans="1:6">
      <c r="A22" s="101">
        <v>30207</v>
      </c>
      <c r="B22" s="101"/>
      <c r="C22" s="66" t="s">
        <v>269</v>
      </c>
      <c r="D22" s="35">
        <f t="shared" si="2"/>
        <v>13</v>
      </c>
      <c r="E22" s="35"/>
      <c r="F22" s="35">
        <v>13</v>
      </c>
    </row>
    <row r="23" spans="1:6">
      <c r="A23" s="101">
        <v>30211</v>
      </c>
      <c r="B23" s="101"/>
      <c r="C23" s="66" t="s">
        <v>270</v>
      </c>
      <c r="D23" s="35">
        <f t="shared" si="2"/>
        <v>2</v>
      </c>
      <c r="E23" s="35"/>
      <c r="F23" s="35">
        <v>2</v>
      </c>
    </row>
    <row r="24" spans="1:6">
      <c r="A24" s="101">
        <v>30212</v>
      </c>
      <c r="B24" s="101"/>
      <c r="C24" s="66" t="s">
        <v>271</v>
      </c>
      <c r="D24" s="35">
        <f t="shared" si="2"/>
        <v>9.86</v>
      </c>
      <c r="E24" s="35"/>
      <c r="F24" s="35">
        <v>9.86</v>
      </c>
    </row>
    <row r="25" spans="1:6">
      <c r="A25" s="101">
        <v>30214</v>
      </c>
      <c r="B25" s="101"/>
      <c r="C25" s="66" t="s">
        <v>272</v>
      </c>
      <c r="D25" s="35">
        <f t="shared" si="2"/>
        <v>12</v>
      </c>
      <c r="E25" s="35"/>
      <c r="F25" s="35">
        <v>12</v>
      </c>
    </row>
    <row r="26" spans="1:6">
      <c r="A26" s="101">
        <v>30216</v>
      </c>
      <c r="B26" s="101"/>
      <c r="C26" s="66" t="s">
        <v>273</v>
      </c>
      <c r="D26" s="35">
        <f t="shared" si="2"/>
        <v>18.2</v>
      </c>
      <c r="E26" s="35"/>
      <c r="F26" s="35">
        <v>18.2</v>
      </c>
    </row>
    <row r="27" spans="1:6">
      <c r="A27" s="101">
        <v>30217</v>
      </c>
      <c r="B27" s="101"/>
      <c r="C27" s="66" t="s">
        <v>274</v>
      </c>
      <c r="D27" s="35">
        <f t="shared" si="2"/>
        <v>10</v>
      </c>
      <c r="E27" s="35"/>
      <c r="F27" s="35">
        <v>10</v>
      </c>
    </row>
    <row r="28" spans="1:6">
      <c r="A28" s="101">
        <v>30228</v>
      </c>
      <c r="B28" s="101"/>
      <c r="C28" s="66" t="s">
        <v>275</v>
      </c>
      <c r="D28" s="35">
        <f t="shared" si="2"/>
        <v>15</v>
      </c>
      <c r="E28" s="35"/>
      <c r="F28" s="35">
        <v>15</v>
      </c>
    </row>
    <row r="29" spans="1:6">
      <c r="A29" s="101">
        <v>30229</v>
      </c>
      <c r="B29" s="101"/>
      <c r="C29" s="66" t="s">
        <v>276</v>
      </c>
      <c r="D29" s="35">
        <f t="shared" si="2"/>
        <v>2</v>
      </c>
      <c r="E29" s="35"/>
      <c r="F29" s="35">
        <v>2</v>
      </c>
    </row>
    <row r="30" spans="1:6">
      <c r="A30" s="101">
        <v>30239</v>
      </c>
      <c r="B30" s="101"/>
      <c r="C30" s="66" t="s">
        <v>277</v>
      </c>
      <c r="D30" s="35">
        <f t="shared" si="2"/>
        <v>47.74</v>
      </c>
      <c r="E30" s="35"/>
      <c r="F30" s="35">
        <v>47.74</v>
      </c>
    </row>
    <row r="31" spans="1:6">
      <c r="A31" s="101">
        <v>30299</v>
      </c>
      <c r="B31" s="101"/>
      <c r="C31" s="66" t="s">
        <v>278</v>
      </c>
      <c r="D31" s="35">
        <f t="shared" si="2"/>
        <v>80.14</v>
      </c>
      <c r="E31" s="35"/>
      <c r="F31" s="35">
        <v>80.14</v>
      </c>
    </row>
    <row r="32" spans="1:6">
      <c r="A32" s="101">
        <v>303</v>
      </c>
      <c r="B32" s="101"/>
      <c r="C32" s="65" t="s">
        <v>218</v>
      </c>
      <c r="D32" s="35">
        <f t="shared" si="2"/>
        <v>260.79000000000002</v>
      </c>
      <c r="E32" s="35">
        <f>SUM(E33:E38)</f>
        <v>254.37000000000003</v>
      </c>
      <c r="F32" s="35">
        <f>SUM(F33:F37)</f>
        <v>6.42</v>
      </c>
    </row>
    <row r="33" spans="1:6">
      <c r="A33" s="101" t="s">
        <v>223</v>
      </c>
      <c r="B33" s="101"/>
      <c r="C33" s="66" t="s">
        <v>279</v>
      </c>
      <c r="D33" s="35">
        <f t="shared" si="2"/>
        <v>6.08</v>
      </c>
      <c r="E33" s="35">
        <v>6.08</v>
      </c>
      <c r="F33" s="35"/>
    </row>
    <row r="34" spans="1:6">
      <c r="A34" s="101" t="s">
        <v>224</v>
      </c>
      <c r="B34" s="101"/>
      <c r="C34" s="66" t="s">
        <v>280</v>
      </c>
      <c r="D34" s="35">
        <f t="shared" si="2"/>
        <v>138.26</v>
      </c>
      <c r="E34" s="35">
        <v>138.26</v>
      </c>
      <c r="F34" s="35"/>
    </row>
    <row r="35" spans="1:6">
      <c r="A35" s="101" t="s">
        <v>225</v>
      </c>
      <c r="B35" s="101"/>
      <c r="C35" s="66" t="s">
        <v>281</v>
      </c>
      <c r="D35" s="35">
        <f t="shared" si="2"/>
        <v>6.42</v>
      </c>
      <c r="E35" s="35"/>
      <c r="F35" s="35">
        <v>6.42</v>
      </c>
    </row>
    <row r="36" spans="1:6">
      <c r="A36" s="101" t="s">
        <v>226</v>
      </c>
      <c r="B36" s="101"/>
      <c r="C36" s="66" t="s">
        <v>282</v>
      </c>
      <c r="D36" s="35">
        <f t="shared" si="2"/>
        <v>83.7</v>
      </c>
      <c r="E36" s="35">
        <v>83.7</v>
      </c>
      <c r="F36" s="35"/>
    </row>
    <row r="37" spans="1:6">
      <c r="A37" s="101" t="s">
        <v>227</v>
      </c>
      <c r="B37" s="101"/>
      <c r="C37" s="66" t="s">
        <v>283</v>
      </c>
      <c r="D37" s="35">
        <f t="shared" si="2"/>
        <v>17.77</v>
      </c>
      <c r="E37" s="35">
        <v>17.77</v>
      </c>
      <c r="F37" s="35"/>
    </row>
    <row r="38" spans="1:6">
      <c r="A38" s="102">
        <v>30399</v>
      </c>
      <c r="B38" s="103"/>
      <c r="C38" s="66" t="s">
        <v>288</v>
      </c>
      <c r="D38" s="35">
        <v>8.56</v>
      </c>
      <c r="E38" s="35">
        <v>8.56</v>
      </c>
      <c r="F38" s="35"/>
    </row>
    <row r="39" spans="1:6">
      <c r="A39" s="101">
        <v>310</v>
      </c>
      <c r="B39" s="101"/>
      <c r="C39" s="65" t="s">
        <v>284</v>
      </c>
      <c r="D39" s="35">
        <f t="shared" si="2"/>
        <v>13</v>
      </c>
      <c r="E39" s="35">
        <f>SUM(E40:E41)</f>
        <v>0</v>
      </c>
      <c r="F39" s="35">
        <f>SUM(F40:F41)</f>
        <v>13</v>
      </c>
    </row>
    <row r="40" spans="1:6">
      <c r="A40" s="101">
        <v>31002</v>
      </c>
      <c r="B40" s="101"/>
      <c r="C40" s="66" t="s">
        <v>258</v>
      </c>
      <c r="D40" s="35">
        <f t="shared" si="2"/>
        <v>10</v>
      </c>
      <c r="E40" s="35"/>
      <c r="F40" s="35">
        <v>10</v>
      </c>
    </row>
    <row r="41" spans="1:6">
      <c r="A41" s="101">
        <v>31003</v>
      </c>
      <c r="B41" s="101"/>
      <c r="C41" s="66" t="s">
        <v>285</v>
      </c>
      <c r="D41" s="35">
        <f t="shared" si="2"/>
        <v>3</v>
      </c>
      <c r="E41" s="35"/>
      <c r="F41" s="35">
        <v>3</v>
      </c>
    </row>
    <row r="42" spans="1:6">
      <c r="A42" s="30" t="s">
        <v>251</v>
      </c>
    </row>
  </sheetData>
  <mergeCells count="43">
    <mergeCell ref="A40:B40"/>
    <mergeCell ref="A41:B41"/>
    <mergeCell ref="A29:B29"/>
    <mergeCell ref="D4:F7"/>
    <mergeCell ref="A2:F2"/>
    <mergeCell ref="A20:B20"/>
    <mergeCell ref="A4:C4"/>
    <mergeCell ref="A5:B7"/>
    <mergeCell ref="C5:C7"/>
    <mergeCell ref="A8:A9"/>
    <mergeCell ref="B8:B9"/>
    <mergeCell ref="A11:B11"/>
    <mergeCell ref="A12:B12"/>
    <mergeCell ref="A13:B13"/>
    <mergeCell ref="A14:B14"/>
    <mergeCell ref="A15:B15"/>
    <mergeCell ref="A39:B39"/>
    <mergeCell ref="A22:B22"/>
    <mergeCell ref="A17:B17"/>
    <mergeCell ref="A18:B18"/>
    <mergeCell ref="A19:B19"/>
    <mergeCell ref="A21:B21"/>
    <mergeCell ref="A35:B35"/>
    <mergeCell ref="A36:B36"/>
    <mergeCell ref="A37:B37"/>
    <mergeCell ref="A32:B32"/>
    <mergeCell ref="A27:B27"/>
    <mergeCell ref="A28:B28"/>
    <mergeCell ref="A31:B31"/>
    <mergeCell ref="A33:B33"/>
    <mergeCell ref="A30:B30"/>
    <mergeCell ref="A38:B38"/>
    <mergeCell ref="D8:D9"/>
    <mergeCell ref="E8:E9"/>
    <mergeCell ref="F8:F9"/>
    <mergeCell ref="A10:C10"/>
    <mergeCell ref="A34:B34"/>
    <mergeCell ref="A23:B23"/>
    <mergeCell ref="A24:B24"/>
    <mergeCell ref="A25:B25"/>
    <mergeCell ref="A26:B26"/>
    <mergeCell ref="A16:B16"/>
    <mergeCell ref="C8:C9"/>
  </mergeCells>
  <phoneticPr fontId="17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/>
  <dimension ref="A1:D108"/>
  <sheetViews>
    <sheetView workbookViewId="0">
      <selection activeCell="D18" sqref="D18"/>
    </sheetView>
  </sheetViews>
  <sheetFormatPr defaultRowHeight="12.75"/>
  <cols>
    <col min="1" max="1" width="4.42578125" style="30" customWidth="1"/>
    <col min="2" max="2" width="3.7109375" style="30" customWidth="1"/>
    <col min="3" max="3" width="50" style="30" customWidth="1"/>
    <col min="4" max="4" width="22.42578125" style="30" customWidth="1"/>
    <col min="5" max="16384" width="9.140625" style="30"/>
  </cols>
  <sheetData>
    <row r="1" spans="1:4">
      <c r="A1" s="55"/>
      <c r="B1" s="55"/>
      <c r="C1" s="55"/>
      <c r="D1" s="81" t="s">
        <v>290</v>
      </c>
    </row>
    <row r="2" spans="1:4" ht="27">
      <c r="A2" s="106" t="s">
        <v>291</v>
      </c>
      <c r="B2" s="106"/>
      <c r="C2" s="106"/>
      <c r="D2" s="106"/>
    </row>
    <row r="3" spans="1:4" s="43" customFormat="1" ht="15">
      <c r="A3" s="31" t="s">
        <v>231</v>
      </c>
      <c r="B3" s="32"/>
      <c r="C3" s="61"/>
      <c r="D3" s="33" t="s">
        <v>98</v>
      </c>
    </row>
    <row r="4" spans="1:4">
      <c r="A4" s="104" t="s">
        <v>99</v>
      </c>
      <c r="B4" s="104" t="s">
        <v>1</v>
      </c>
      <c r="C4" s="104" t="s">
        <v>1</v>
      </c>
      <c r="D4" s="96" t="s">
        <v>136</v>
      </c>
    </row>
    <row r="5" spans="1:4">
      <c r="A5" s="104" t="s">
        <v>108</v>
      </c>
      <c r="B5" s="104" t="s">
        <v>1</v>
      </c>
      <c r="C5" s="104" t="s">
        <v>101</v>
      </c>
      <c r="D5" s="107"/>
    </row>
    <row r="6" spans="1:4">
      <c r="A6" s="104" t="s">
        <v>1</v>
      </c>
      <c r="B6" s="104" t="s">
        <v>1</v>
      </c>
      <c r="C6" s="104" t="s">
        <v>1</v>
      </c>
      <c r="D6" s="107"/>
    </row>
    <row r="7" spans="1:4">
      <c r="A7" s="104" t="s">
        <v>1</v>
      </c>
      <c r="B7" s="104" t="s">
        <v>1</v>
      </c>
      <c r="C7" s="104" t="s">
        <v>1</v>
      </c>
      <c r="D7" s="107"/>
    </row>
    <row r="8" spans="1:4">
      <c r="A8" s="79" t="s">
        <v>104</v>
      </c>
      <c r="B8" s="79" t="s">
        <v>105</v>
      </c>
      <c r="C8" s="80" t="s">
        <v>106</v>
      </c>
      <c r="D8" s="107"/>
    </row>
    <row r="9" spans="1:4">
      <c r="A9" s="98" t="s">
        <v>93</v>
      </c>
      <c r="B9" s="99"/>
      <c r="C9" s="100"/>
      <c r="D9" s="35">
        <f>D10+D18+D46+D63+D68+D71+D74+D85+D101</f>
        <v>926.7700000000001</v>
      </c>
    </row>
    <row r="10" spans="1:4" s="84" customFormat="1" ht="12.75" customHeight="1">
      <c r="A10" s="108">
        <v>301</v>
      </c>
      <c r="B10" s="108"/>
      <c r="C10" s="82" t="s">
        <v>292</v>
      </c>
      <c r="D10" s="83">
        <f>SUM(D11:D17)</f>
        <v>0</v>
      </c>
    </row>
    <row r="11" spans="1:4" ht="12.75" customHeight="1">
      <c r="A11" s="101">
        <v>30101</v>
      </c>
      <c r="B11" s="101"/>
      <c r="C11" s="65" t="s">
        <v>293</v>
      </c>
      <c r="D11" s="35"/>
    </row>
    <row r="12" spans="1:4" ht="12.75" customHeight="1">
      <c r="A12" s="101">
        <v>30102</v>
      </c>
      <c r="B12" s="101"/>
      <c r="C12" s="65" t="s">
        <v>294</v>
      </c>
      <c r="D12" s="35"/>
    </row>
    <row r="13" spans="1:4" ht="12.75" customHeight="1">
      <c r="A13" s="105">
        <v>30103</v>
      </c>
      <c r="B13" s="105"/>
      <c r="C13" s="85" t="s">
        <v>295</v>
      </c>
      <c r="D13" s="35"/>
    </row>
    <row r="14" spans="1:4" ht="12.75" customHeight="1">
      <c r="A14" s="101">
        <v>30104</v>
      </c>
      <c r="B14" s="101"/>
      <c r="C14" s="65" t="s">
        <v>296</v>
      </c>
      <c r="D14" s="35"/>
    </row>
    <row r="15" spans="1:4" ht="12.75" customHeight="1">
      <c r="A15" s="102">
        <v>30106</v>
      </c>
      <c r="B15" s="103"/>
      <c r="C15" s="65" t="s">
        <v>297</v>
      </c>
      <c r="D15" s="35"/>
    </row>
    <row r="16" spans="1:4" ht="12.75" customHeight="1">
      <c r="A16" s="102">
        <v>30107</v>
      </c>
      <c r="B16" s="103"/>
      <c r="C16" s="65" t="s">
        <v>298</v>
      </c>
      <c r="D16" s="35"/>
    </row>
    <row r="17" spans="1:4" ht="12.75" customHeight="1">
      <c r="A17" s="101">
        <v>30199</v>
      </c>
      <c r="B17" s="101"/>
      <c r="C17" s="65" t="s">
        <v>257</v>
      </c>
      <c r="D17" s="35"/>
    </row>
    <row r="18" spans="1:4" s="84" customFormat="1" ht="12.75" customHeight="1">
      <c r="A18" s="108">
        <v>302</v>
      </c>
      <c r="B18" s="108"/>
      <c r="C18" s="82" t="s">
        <v>299</v>
      </c>
      <c r="D18" s="83">
        <f>SUM(D19:D45)</f>
        <v>886.7700000000001</v>
      </c>
    </row>
    <row r="19" spans="1:4" ht="12.75" customHeight="1">
      <c r="A19" s="101">
        <v>30201</v>
      </c>
      <c r="B19" s="101"/>
      <c r="C19" s="65" t="s">
        <v>300</v>
      </c>
      <c r="D19" s="35">
        <v>50</v>
      </c>
    </row>
    <row r="20" spans="1:4" ht="12.75" customHeight="1">
      <c r="A20" s="101">
        <v>30202</v>
      </c>
      <c r="B20" s="101"/>
      <c r="C20" s="65" t="s">
        <v>301</v>
      </c>
      <c r="D20" s="35">
        <v>2</v>
      </c>
    </row>
    <row r="21" spans="1:4" ht="12.75" customHeight="1">
      <c r="A21" s="102">
        <v>30203</v>
      </c>
      <c r="B21" s="103"/>
      <c r="C21" s="65" t="s">
        <v>302</v>
      </c>
      <c r="D21" s="35"/>
    </row>
    <row r="22" spans="1:4" ht="12.75" customHeight="1">
      <c r="A22" s="102">
        <v>30204</v>
      </c>
      <c r="B22" s="103"/>
      <c r="C22" s="65" t="s">
        <v>303</v>
      </c>
      <c r="D22" s="35">
        <v>1</v>
      </c>
    </row>
    <row r="23" spans="1:4" ht="12.75" customHeight="1">
      <c r="A23" s="101">
        <v>30205</v>
      </c>
      <c r="B23" s="101"/>
      <c r="C23" s="65" t="s">
        <v>304</v>
      </c>
      <c r="D23" s="35">
        <v>1</v>
      </c>
    </row>
    <row r="24" spans="1:4" ht="12.75" customHeight="1">
      <c r="A24" s="101">
        <v>30206</v>
      </c>
      <c r="B24" s="101"/>
      <c r="C24" s="65" t="s">
        <v>305</v>
      </c>
      <c r="D24" s="35">
        <v>47</v>
      </c>
    </row>
    <row r="25" spans="1:4" ht="12.75" customHeight="1">
      <c r="A25" s="101">
        <v>30207</v>
      </c>
      <c r="B25" s="101"/>
      <c r="C25" s="65" t="s">
        <v>306</v>
      </c>
      <c r="D25" s="35"/>
    </row>
    <row r="26" spans="1:4" ht="12.75" customHeight="1">
      <c r="A26" s="102">
        <v>30208</v>
      </c>
      <c r="B26" s="103"/>
      <c r="C26" s="65" t="s">
        <v>307</v>
      </c>
      <c r="D26" s="35"/>
    </row>
    <row r="27" spans="1:4" ht="12.75" customHeight="1">
      <c r="A27" s="101">
        <v>30209</v>
      </c>
      <c r="B27" s="101"/>
      <c r="C27" s="65" t="s">
        <v>308</v>
      </c>
      <c r="D27" s="35">
        <v>30.94</v>
      </c>
    </row>
    <row r="28" spans="1:4" ht="12.75" customHeight="1">
      <c r="A28" s="101">
        <v>30211</v>
      </c>
      <c r="B28" s="101"/>
      <c r="C28" s="65" t="s">
        <v>309</v>
      </c>
      <c r="D28" s="35">
        <v>25</v>
      </c>
    </row>
    <row r="29" spans="1:4" ht="12.75" customHeight="1">
      <c r="A29" s="101">
        <v>30212</v>
      </c>
      <c r="B29" s="101"/>
      <c r="C29" s="65" t="s">
        <v>310</v>
      </c>
      <c r="D29" s="35"/>
    </row>
    <row r="30" spans="1:4" ht="12.75" customHeight="1">
      <c r="A30" s="101">
        <v>30213</v>
      </c>
      <c r="B30" s="101"/>
      <c r="C30" s="65" t="s">
        <v>311</v>
      </c>
      <c r="D30" s="35">
        <v>40</v>
      </c>
    </row>
    <row r="31" spans="1:4" ht="12.75" customHeight="1">
      <c r="A31" s="102">
        <v>30214</v>
      </c>
      <c r="B31" s="103"/>
      <c r="C31" s="65" t="s">
        <v>312</v>
      </c>
      <c r="D31" s="35">
        <v>276.51</v>
      </c>
    </row>
    <row r="32" spans="1:4" ht="12.75" customHeight="1">
      <c r="A32" s="101">
        <v>30215</v>
      </c>
      <c r="B32" s="101"/>
      <c r="C32" s="65" t="s">
        <v>313</v>
      </c>
      <c r="D32" s="35">
        <v>10</v>
      </c>
    </row>
    <row r="33" spans="1:4" ht="12.75" customHeight="1">
      <c r="A33" s="101">
        <v>30216</v>
      </c>
      <c r="B33" s="101"/>
      <c r="C33" s="65" t="s">
        <v>314</v>
      </c>
      <c r="D33" s="35">
        <v>50</v>
      </c>
    </row>
    <row r="34" spans="1:4" ht="12.75" customHeight="1">
      <c r="A34" s="101">
        <v>30217</v>
      </c>
      <c r="B34" s="101"/>
      <c r="C34" s="65" t="s">
        <v>315</v>
      </c>
      <c r="D34" s="35">
        <v>65</v>
      </c>
    </row>
    <row r="35" spans="1:4" ht="12.75" customHeight="1">
      <c r="A35" s="102">
        <v>30218</v>
      </c>
      <c r="B35" s="103"/>
      <c r="C35" s="65" t="s">
        <v>316</v>
      </c>
      <c r="D35" s="35"/>
    </row>
    <row r="36" spans="1:4" ht="12.75" customHeight="1">
      <c r="A36" s="102">
        <v>30224</v>
      </c>
      <c r="B36" s="103"/>
      <c r="C36" s="65" t="s">
        <v>317</v>
      </c>
      <c r="D36" s="35"/>
    </row>
    <row r="37" spans="1:4" ht="12.75" customHeight="1">
      <c r="A37" s="102">
        <v>30225</v>
      </c>
      <c r="B37" s="103"/>
      <c r="C37" s="65" t="s">
        <v>318</v>
      </c>
      <c r="D37" s="35"/>
    </row>
    <row r="38" spans="1:4" ht="12.75" customHeight="1">
      <c r="A38" s="101">
        <v>30226</v>
      </c>
      <c r="B38" s="101"/>
      <c r="C38" s="65" t="s">
        <v>319</v>
      </c>
      <c r="D38" s="35">
        <v>112</v>
      </c>
    </row>
    <row r="39" spans="1:4" ht="12.75" customHeight="1">
      <c r="A39" s="101">
        <v>30227</v>
      </c>
      <c r="B39" s="101"/>
      <c r="C39" s="65" t="s">
        <v>320</v>
      </c>
      <c r="D39" s="35"/>
    </row>
    <row r="40" spans="1:4" ht="12.75" customHeight="1">
      <c r="A40" s="101">
        <v>30228</v>
      </c>
      <c r="B40" s="101"/>
      <c r="C40" s="65" t="s">
        <v>321</v>
      </c>
      <c r="D40" s="35">
        <v>30</v>
      </c>
    </row>
    <row r="41" spans="1:4" ht="12.75" customHeight="1">
      <c r="A41" s="102">
        <v>30229</v>
      </c>
      <c r="B41" s="103"/>
      <c r="C41" s="65" t="s">
        <v>322</v>
      </c>
      <c r="D41" s="35">
        <v>110</v>
      </c>
    </row>
    <row r="42" spans="1:4" ht="12.75" customHeight="1">
      <c r="A42" s="101">
        <v>30231</v>
      </c>
      <c r="B42" s="101"/>
      <c r="C42" s="65" t="s">
        <v>323</v>
      </c>
      <c r="D42" s="35"/>
    </row>
    <row r="43" spans="1:4" ht="12.75" customHeight="1">
      <c r="A43" s="101">
        <v>30239</v>
      </c>
      <c r="B43" s="101"/>
      <c r="C43" s="65" t="s">
        <v>324</v>
      </c>
      <c r="D43" s="35"/>
    </row>
    <row r="44" spans="1:4" ht="12.75" customHeight="1">
      <c r="A44" s="102">
        <v>30240</v>
      </c>
      <c r="B44" s="103"/>
      <c r="C44" s="65" t="s">
        <v>325</v>
      </c>
      <c r="D44" s="35"/>
    </row>
    <row r="45" spans="1:4" ht="12.75" customHeight="1">
      <c r="A45" s="101">
        <v>30299</v>
      </c>
      <c r="B45" s="101"/>
      <c r="C45" s="65" t="s">
        <v>326</v>
      </c>
      <c r="D45" s="35">
        <v>36.32</v>
      </c>
    </row>
    <row r="46" spans="1:4" s="84" customFormat="1" ht="12.75" customHeight="1">
      <c r="A46" s="108">
        <v>303</v>
      </c>
      <c r="B46" s="108"/>
      <c r="C46" s="82" t="s">
        <v>327</v>
      </c>
      <c r="D46" s="83">
        <f>SUM(D47:D62)</f>
        <v>0</v>
      </c>
    </row>
    <row r="47" spans="1:4" ht="12.75" customHeight="1">
      <c r="A47" s="101">
        <v>30301</v>
      </c>
      <c r="B47" s="101"/>
      <c r="C47" s="65" t="s">
        <v>328</v>
      </c>
      <c r="D47" s="35"/>
    </row>
    <row r="48" spans="1:4" ht="12.75" customHeight="1">
      <c r="A48" s="101">
        <v>30302</v>
      </c>
      <c r="B48" s="101"/>
      <c r="C48" s="65" t="s">
        <v>329</v>
      </c>
      <c r="D48" s="35"/>
    </row>
    <row r="49" spans="1:4" ht="12.75" customHeight="1">
      <c r="A49" s="102">
        <v>30303</v>
      </c>
      <c r="B49" s="103"/>
      <c r="C49" s="65" t="s">
        <v>330</v>
      </c>
      <c r="D49" s="35"/>
    </row>
    <row r="50" spans="1:4" ht="12.75" customHeight="1">
      <c r="A50" s="102">
        <v>30304</v>
      </c>
      <c r="B50" s="103"/>
      <c r="C50" s="65" t="s">
        <v>331</v>
      </c>
      <c r="D50" s="35"/>
    </row>
    <row r="51" spans="1:4" ht="12.75" customHeight="1">
      <c r="A51" s="101">
        <v>30305</v>
      </c>
      <c r="B51" s="101"/>
      <c r="C51" s="65" t="s">
        <v>332</v>
      </c>
      <c r="D51" s="35"/>
    </row>
    <row r="52" spans="1:4" ht="12.75" customHeight="1">
      <c r="A52" s="102">
        <v>30306</v>
      </c>
      <c r="B52" s="103"/>
      <c r="C52" s="65" t="s">
        <v>333</v>
      </c>
      <c r="D52" s="35"/>
    </row>
    <row r="53" spans="1:4" ht="12.75" customHeight="1">
      <c r="A53" s="102">
        <v>30307</v>
      </c>
      <c r="B53" s="103"/>
      <c r="C53" s="65" t="s">
        <v>334</v>
      </c>
      <c r="D53" s="35"/>
    </row>
    <row r="54" spans="1:4" ht="12.75" customHeight="1">
      <c r="A54" s="102">
        <v>30308</v>
      </c>
      <c r="B54" s="103"/>
      <c r="C54" s="65" t="s">
        <v>335</v>
      </c>
      <c r="D54" s="35"/>
    </row>
    <row r="55" spans="1:4" ht="12.75" customHeight="1">
      <c r="A55" s="102">
        <v>30309</v>
      </c>
      <c r="B55" s="103"/>
      <c r="C55" s="65" t="s">
        <v>336</v>
      </c>
      <c r="D55" s="35"/>
    </row>
    <row r="56" spans="1:4" ht="12.75" customHeight="1">
      <c r="A56" s="102">
        <v>30310</v>
      </c>
      <c r="B56" s="103"/>
      <c r="C56" s="65" t="s">
        <v>337</v>
      </c>
      <c r="D56" s="35"/>
    </row>
    <row r="57" spans="1:4" ht="12.75" customHeight="1">
      <c r="A57" s="102">
        <v>30311</v>
      </c>
      <c r="B57" s="103"/>
      <c r="C57" s="65" t="s">
        <v>215</v>
      </c>
      <c r="D57" s="35"/>
    </row>
    <row r="58" spans="1:4" ht="12.75" customHeight="1">
      <c r="A58" s="102">
        <v>30312</v>
      </c>
      <c r="B58" s="103"/>
      <c r="C58" s="65" t="s">
        <v>338</v>
      </c>
      <c r="D58" s="35"/>
    </row>
    <row r="59" spans="1:4" ht="12.75" customHeight="1">
      <c r="A59" s="102">
        <v>30313</v>
      </c>
      <c r="B59" s="103"/>
      <c r="C59" s="65" t="s">
        <v>339</v>
      </c>
      <c r="D59" s="35"/>
    </row>
    <row r="60" spans="1:4" ht="12.75" customHeight="1">
      <c r="A60" s="102">
        <v>30314</v>
      </c>
      <c r="B60" s="103"/>
      <c r="C60" s="65" t="s">
        <v>340</v>
      </c>
      <c r="D60" s="35"/>
    </row>
    <row r="61" spans="1:4" ht="12.75" customHeight="1">
      <c r="A61" s="102">
        <v>30315</v>
      </c>
      <c r="B61" s="103"/>
      <c r="C61" s="65" t="s">
        <v>341</v>
      </c>
      <c r="D61" s="35"/>
    </row>
    <row r="62" spans="1:4" ht="12.75" customHeight="1">
      <c r="A62" s="102">
        <v>30399</v>
      </c>
      <c r="B62" s="103"/>
      <c r="C62" s="65" t="s">
        <v>342</v>
      </c>
      <c r="D62" s="35"/>
    </row>
    <row r="63" spans="1:4" s="84" customFormat="1" ht="12.75" customHeight="1">
      <c r="A63" s="109">
        <v>304</v>
      </c>
      <c r="B63" s="110"/>
      <c r="C63" s="82" t="s">
        <v>343</v>
      </c>
      <c r="D63" s="83">
        <f>SUM(D64:D67)</f>
        <v>0</v>
      </c>
    </row>
    <row r="64" spans="1:4" ht="12.75" customHeight="1">
      <c r="A64" s="102">
        <v>30401</v>
      </c>
      <c r="B64" s="103"/>
      <c r="C64" s="65" t="s">
        <v>344</v>
      </c>
      <c r="D64" s="35"/>
    </row>
    <row r="65" spans="1:4" ht="12.75" customHeight="1">
      <c r="A65" s="102">
        <v>30402</v>
      </c>
      <c r="B65" s="103"/>
      <c r="C65" s="65" t="s">
        <v>345</v>
      </c>
      <c r="D65" s="35"/>
    </row>
    <row r="66" spans="1:4" ht="12.75" customHeight="1">
      <c r="A66" s="102">
        <v>30403</v>
      </c>
      <c r="B66" s="103"/>
      <c r="C66" s="65" t="s">
        <v>346</v>
      </c>
      <c r="D66" s="35"/>
    </row>
    <row r="67" spans="1:4" ht="12.75" customHeight="1">
      <c r="A67" s="102">
        <v>30499</v>
      </c>
      <c r="B67" s="103"/>
      <c r="C67" s="65" t="s">
        <v>347</v>
      </c>
      <c r="D67" s="35"/>
    </row>
    <row r="68" spans="1:4" s="84" customFormat="1" ht="12.75" customHeight="1">
      <c r="A68" s="109">
        <v>305</v>
      </c>
      <c r="B68" s="110"/>
      <c r="C68" s="82" t="s">
        <v>348</v>
      </c>
      <c r="D68" s="83">
        <f>SUM(D69:D70)</f>
        <v>0</v>
      </c>
    </row>
    <row r="69" spans="1:4" ht="12.75" customHeight="1">
      <c r="A69" s="102">
        <v>30501</v>
      </c>
      <c r="B69" s="103"/>
      <c r="C69" s="65" t="s">
        <v>349</v>
      </c>
      <c r="D69" s="35"/>
    </row>
    <row r="70" spans="1:4" ht="12.75" customHeight="1">
      <c r="A70" s="102">
        <v>30502</v>
      </c>
      <c r="B70" s="103"/>
      <c r="C70" s="65" t="s">
        <v>350</v>
      </c>
      <c r="D70" s="35"/>
    </row>
    <row r="71" spans="1:4" s="84" customFormat="1" ht="12.75" customHeight="1">
      <c r="A71" s="109">
        <v>307</v>
      </c>
      <c r="B71" s="110"/>
      <c r="C71" s="82" t="s">
        <v>351</v>
      </c>
      <c r="D71" s="83">
        <f>SUM(D72:D73)</f>
        <v>0</v>
      </c>
    </row>
    <row r="72" spans="1:4" ht="12.75" customHeight="1">
      <c r="A72" s="102">
        <v>30701</v>
      </c>
      <c r="B72" s="103"/>
      <c r="C72" s="65" t="s">
        <v>352</v>
      </c>
      <c r="D72" s="35"/>
    </row>
    <row r="73" spans="1:4" ht="12.75" customHeight="1">
      <c r="A73" s="102">
        <v>30707</v>
      </c>
      <c r="B73" s="103"/>
      <c r="C73" s="65" t="s">
        <v>353</v>
      </c>
      <c r="D73" s="35"/>
    </row>
    <row r="74" spans="1:4" s="84" customFormat="1" ht="12.75" customHeight="1">
      <c r="A74" s="109">
        <v>309</v>
      </c>
      <c r="B74" s="110"/>
      <c r="C74" s="82" t="s">
        <v>354</v>
      </c>
      <c r="D74" s="83">
        <f>SUM(D75:D84)</f>
        <v>0</v>
      </c>
    </row>
    <row r="75" spans="1:4" ht="12.75" customHeight="1">
      <c r="A75" s="102">
        <v>30901</v>
      </c>
      <c r="B75" s="103"/>
      <c r="C75" s="65" t="s">
        <v>355</v>
      </c>
      <c r="D75" s="35"/>
    </row>
    <row r="76" spans="1:4" ht="12.75" customHeight="1">
      <c r="A76" s="102">
        <v>30902</v>
      </c>
      <c r="B76" s="103"/>
      <c r="C76" s="65" t="s">
        <v>356</v>
      </c>
      <c r="D76" s="35"/>
    </row>
    <row r="77" spans="1:4" ht="12.75" customHeight="1">
      <c r="A77" s="102">
        <v>30903</v>
      </c>
      <c r="B77" s="103"/>
      <c r="C77" s="65" t="s">
        <v>357</v>
      </c>
      <c r="D77" s="35"/>
    </row>
    <row r="78" spans="1:4" ht="12.75" customHeight="1">
      <c r="A78" s="102">
        <v>30905</v>
      </c>
      <c r="B78" s="103"/>
      <c r="C78" s="65" t="s">
        <v>358</v>
      </c>
      <c r="D78" s="35"/>
    </row>
    <row r="79" spans="1:4" ht="12.75" customHeight="1">
      <c r="A79" s="102">
        <v>30906</v>
      </c>
      <c r="B79" s="103"/>
      <c r="C79" s="65" t="s">
        <v>359</v>
      </c>
      <c r="D79" s="35"/>
    </row>
    <row r="80" spans="1:4" ht="12.75" customHeight="1">
      <c r="A80" s="102">
        <v>30907</v>
      </c>
      <c r="B80" s="103"/>
      <c r="C80" s="65" t="s">
        <v>360</v>
      </c>
      <c r="D80" s="35"/>
    </row>
    <row r="81" spans="1:4" ht="12.75" customHeight="1">
      <c r="A81" s="102">
        <v>30908</v>
      </c>
      <c r="B81" s="103"/>
      <c r="C81" s="65" t="s">
        <v>361</v>
      </c>
      <c r="D81" s="35"/>
    </row>
    <row r="82" spans="1:4" ht="12.75" customHeight="1">
      <c r="A82" s="102">
        <v>30913</v>
      </c>
      <c r="B82" s="103"/>
      <c r="C82" s="65" t="s">
        <v>362</v>
      </c>
      <c r="D82" s="35"/>
    </row>
    <row r="83" spans="1:4" ht="12.75" customHeight="1">
      <c r="A83" s="102">
        <v>30919</v>
      </c>
      <c r="B83" s="103"/>
      <c r="C83" s="65" t="s">
        <v>363</v>
      </c>
      <c r="D83" s="35"/>
    </row>
    <row r="84" spans="1:4" ht="12.75" customHeight="1">
      <c r="A84" s="102">
        <v>30999</v>
      </c>
      <c r="B84" s="103"/>
      <c r="C84" s="65" t="s">
        <v>364</v>
      </c>
      <c r="D84" s="35"/>
    </row>
    <row r="85" spans="1:4" s="84" customFormat="1" ht="12.75" customHeight="1">
      <c r="A85" s="109">
        <v>310</v>
      </c>
      <c r="B85" s="110"/>
      <c r="C85" s="82" t="s">
        <v>365</v>
      </c>
      <c r="D85" s="83">
        <f>SUM(D86:D100)</f>
        <v>40</v>
      </c>
    </row>
    <row r="86" spans="1:4" ht="12.75" customHeight="1">
      <c r="A86" s="102">
        <v>31001</v>
      </c>
      <c r="B86" s="103"/>
      <c r="C86" s="65" t="s">
        <v>355</v>
      </c>
      <c r="D86" s="35"/>
    </row>
    <row r="87" spans="1:4" ht="12.75" customHeight="1">
      <c r="A87" s="102">
        <v>31002</v>
      </c>
      <c r="B87" s="103"/>
      <c r="C87" s="65" t="s">
        <v>356</v>
      </c>
      <c r="D87" s="35">
        <v>30</v>
      </c>
    </row>
    <row r="88" spans="1:4" ht="12.75" customHeight="1">
      <c r="A88" s="102">
        <v>31003</v>
      </c>
      <c r="B88" s="103"/>
      <c r="C88" s="65" t="s">
        <v>357</v>
      </c>
      <c r="D88" s="35">
        <v>10</v>
      </c>
    </row>
    <row r="89" spans="1:4" ht="12.75" customHeight="1">
      <c r="A89" s="102">
        <v>31005</v>
      </c>
      <c r="B89" s="103"/>
      <c r="C89" s="65" t="s">
        <v>358</v>
      </c>
      <c r="D89" s="35"/>
    </row>
    <row r="90" spans="1:4" ht="12.75" customHeight="1">
      <c r="A90" s="102">
        <v>31006</v>
      </c>
      <c r="B90" s="103"/>
      <c r="C90" s="65" t="s">
        <v>359</v>
      </c>
      <c r="D90" s="35"/>
    </row>
    <row r="91" spans="1:4" ht="12.75" customHeight="1">
      <c r="A91" s="102">
        <v>31007</v>
      </c>
      <c r="B91" s="103"/>
      <c r="C91" s="65" t="s">
        <v>360</v>
      </c>
      <c r="D91" s="35"/>
    </row>
    <row r="92" spans="1:4" ht="12.75" customHeight="1">
      <c r="A92" s="102">
        <v>31008</v>
      </c>
      <c r="B92" s="103"/>
      <c r="C92" s="65" t="s">
        <v>361</v>
      </c>
      <c r="D92" s="35"/>
    </row>
    <row r="93" spans="1:4" ht="12.75" customHeight="1">
      <c r="A93" s="102">
        <v>31009</v>
      </c>
      <c r="B93" s="103"/>
      <c r="C93" s="65" t="s">
        <v>366</v>
      </c>
      <c r="D93" s="35"/>
    </row>
    <row r="94" spans="1:4" ht="12.75" customHeight="1">
      <c r="A94" s="102">
        <v>31010</v>
      </c>
      <c r="B94" s="103"/>
      <c r="C94" s="65" t="s">
        <v>367</v>
      </c>
      <c r="D94" s="35"/>
    </row>
    <row r="95" spans="1:4" ht="12.75" customHeight="1">
      <c r="A95" s="102">
        <v>31011</v>
      </c>
      <c r="B95" s="103"/>
      <c r="C95" s="65" t="s">
        <v>368</v>
      </c>
      <c r="D95" s="35"/>
    </row>
    <row r="96" spans="1:4" ht="12.75" customHeight="1">
      <c r="A96" s="102">
        <v>31012</v>
      </c>
      <c r="B96" s="103"/>
      <c r="C96" s="65" t="s">
        <v>369</v>
      </c>
      <c r="D96" s="35"/>
    </row>
    <row r="97" spans="1:4" ht="12.75" customHeight="1">
      <c r="A97" s="102">
        <v>31013</v>
      </c>
      <c r="B97" s="103"/>
      <c r="C97" s="65" t="s">
        <v>362</v>
      </c>
      <c r="D97" s="35"/>
    </row>
    <row r="98" spans="1:4" ht="12.75" customHeight="1">
      <c r="A98" s="102">
        <v>31019</v>
      </c>
      <c r="B98" s="103"/>
      <c r="C98" s="65" t="s">
        <v>363</v>
      </c>
      <c r="D98" s="35"/>
    </row>
    <row r="99" spans="1:4" ht="12.75" customHeight="1">
      <c r="A99" s="102">
        <v>31020</v>
      </c>
      <c r="B99" s="103"/>
      <c r="C99" s="65" t="s">
        <v>370</v>
      </c>
      <c r="D99" s="35"/>
    </row>
    <row r="100" spans="1:4" ht="12.75" customHeight="1">
      <c r="A100" s="102">
        <v>31099</v>
      </c>
      <c r="B100" s="103"/>
      <c r="C100" s="65" t="s">
        <v>365</v>
      </c>
      <c r="D100" s="35"/>
    </row>
    <row r="101" spans="1:4" s="84" customFormat="1" ht="12.75" customHeight="1">
      <c r="A101" s="109">
        <v>399</v>
      </c>
      <c r="B101" s="110"/>
      <c r="C101" s="82" t="s">
        <v>371</v>
      </c>
      <c r="D101" s="83">
        <f>SUM(D102:D107)</f>
        <v>0</v>
      </c>
    </row>
    <row r="102" spans="1:4" ht="12.75" customHeight="1">
      <c r="A102" s="102">
        <v>39901</v>
      </c>
      <c r="B102" s="103"/>
      <c r="C102" s="65" t="s">
        <v>372</v>
      </c>
      <c r="D102" s="35"/>
    </row>
    <row r="103" spans="1:4" ht="12.75" customHeight="1">
      <c r="A103" s="102">
        <v>39902</v>
      </c>
      <c r="B103" s="103"/>
      <c r="C103" s="65" t="s">
        <v>373</v>
      </c>
      <c r="D103" s="35"/>
    </row>
    <row r="104" spans="1:4" ht="12.75" customHeight="1">
      <c r="A104" s="102">
        <v>39903</v>
      </c>
      <c r="B104" s="103"/>
      <c r="C104" s="65" t="s">
        <v>374</v>
      </c>
      <c r="D104" s="35"/>
    </row>
    <row r="105" spans="1:4" ht="12.75" customHeight="1">
      <c r="A105" s="102">
        <v>39906</v>
      </c>
      <c r="B105" s="103"/>
      <c r="C105" s="65" t="s">
        <v>375</v>
      </c>
      <c r="D105" s="35"/>
    </row>
    <row r="106" spans="1:4" ht="12.75" customHeight="1">
      <c r="A106" s="102">
        <v>39907</v>
      </c>
      <c r="B106" s="103"/>
      <c r="C106" s="65" t="s">
        <v>376</v>
      </c>
      <c r="D106" s="35"/>
    </row>
    <row r="107" spans="1:4" ht="12.75" customHeight="1">
      <c r="A107" s="102">
        <v>39999</v>
      </c>
      <c r="B107" s="103"/>
      <c r="C107" s="65" t="s">
        <v>371</v>
      </c>
      <c r="D107" s="35"/>
    </row>
    <row r="108" spans="1:4">
      <c r="A108" s="86" t="s">
        <v>377</v>
      </c>
    </row>
  </sheetData>
  <mergeCells count="104">
    <mergeCell ref="A106:B106"/>
    <mergeCell ref="A107:B10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:D2"/>
    <mergeCell ref="A4:C4"/>
    <mergeCell ref="D4:D8"/>
    <mergeCell ref="A5:B7"/>
    <mergeCell ref="C5:C7"/>
    <mergeCell ref="A9:C9"/>
    <mergeCell ref="A16:B16"/>
    <mergeCell ref="A17:B17"/>
    <mergeCell ref="A18:B1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F8"/>
  <sheetViews>
    <sheetView tabSelected="1" zoomScaleNormal="100" workbookViewId="0">
      <selection activeCell="F27" sqref="F27"/>
    </sheetView>
  </sheetViews>
  <sheetFormatPr defaultColWidth="9" defaultRowHeight="12.75"/>
  <cols>
    <col min="1" max="1" width="20.7109375" style="30" customWidth="1"/>
    <col min="2" max="6" width="12.7109375" style="30" customWidth="1"/>
    <col min="7" max="7" width="9.7109375" style="30" customWidth="1"/>
    <col min="8" max="16384" width="9" style="30"/>
  </cols>
  <sheetData>
    <row r="1" spans="1:6">
      <c r="A1" s="28"/>
      <c r="B1" s="28"/>
      <c r="C1" s="28"/>
      <c r="D1" s="28"/>
      <c r="E1" s="28"/>
      <c r="F1" s="29" t="s">
        <v>255</v>
      </c>
    </row>
    <row r="2" spans="1:6" ht="27">
      <c r="A2" s="87" t="s">
        <v>254</v>
      </c>
      <c r="B2" s="87"/>
      <c r="C2" s="87"/>
      <c r="D2" s="87"/>
      <c r="E2" s="87"/>
      <c r="F2" s="87"/>
    </row>
    <row r="3" spans="1:6" s="43" customFormat="1" ht="15">
      <c r="A3" s="31" t="s">
        <v>231</v>
      </c>
      <c r="B3" s="61"/>
      <c r="C3" s="61"/>
      <c r="D3" s="61"/>
      <c r="E3" s="61"/>
      <c r="F3" s="33" t="s">
        <v>109</v>
      </c>
    </row>
    <row r="4" spans="1:6" s="63" customFormat="1" ht="30" customHeight="1">
      <c r="A4" s="62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</row>
    <row r="5" spans="1:6" ht="12.75" customHeight="1">
      <c r="A5" s="62" t="s">
        <v>155</v>
      </c>
      <c r="B5" s="35">
        <f>SUM(C5:F5)</f>
        <v>248.76</v>
      </c>
      <c r="C5" s="35">
        <v>0</v>
      </c>
      <c r="D5" s="35">
        <v>0</v>
      </c>
      <c r="E5" s="35">
        <v>158.76</v>
      </c>
      <c r="F5" s="35">
        <v>90</v>
      </c>
    </row>
    <row r="6" spans="1:6" ht="12.75" customHeight="1">
      <c r="A6" s="62" t="s">
        <v>176</v>
      </c>
      <c r="B6" s="35">
        <f>SUM(C6:F6)</f>
        <v>92.460000000000008</v>
      </c>
      <c r="C6" s="35">
        <v>9.86</v>
      </c>
      <c r="D6" s="35">
        <v>0</v>
      </c>
      <c r="E6" s="35">
        <v>7.6</v>
      </c>
      <c r="F6" s="35">
        <v>75</v>
      </c>
    </row>
    <row r="7" spans="1:6" ht="12.75" customHeight="1">
      <c r="A7" s="62" t="s">
        <v>178</v>
      </c>
      <c r="B7" s="35">
        <f>B6-B5</f>
        <v>-156.29999999999998</v>
      </c>
      <c r="C7" s="35">
        <f>C6-C5</f>
        <v>9.86</v>
      </c>
      <c r="D7" s="35">
        <f>D6-D5</f>
        <v>0</v>
      </c>
      <c r="E7" s="35">
        <f>E6-E5</f>
        <v>-151.16</v>
      </c>
      <c r="F7" s="35">
        <f>F6-F5</f>
        <v>-15</v>
      </c>
    </row>
    <row r="8" spans="1:6" ht="17.25" customHeight="1">
      <c r="A8" s="111" t="s">
        <v>177</v>
      </c>
      <c r="B8" s="111"/>
      <c r="C8" s="111"/>
      <c r="D8" s="111"/>
      <c r="E8" s="111"/>
      <c r="F8" s="111"/>
    </row>
  </sheetData>
  <mergeCells count="2">
    <mergeCell ref="A2:F2"/>
    <mergeCell ref="A8:F8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H20"/>
  <sheetViews>
    <sheetView workbookViewId="0">
      <selection activeCell="E27" sqref="E27"/>
    </sheetView>
  </sheetViews>
  <sheetFormatPr defaultColWidth="11.42578125" defaultRowHeight="13.5"/>
  <cols>
    <col min="1" max="3" width="3.7109375" style="60" customWidth="1"/>
    <col min="4" max="4" width="45.7109375" style="60" customWidth="1"/>
    <col min="5" max="7" width="10.7109375" style="60" customWidth="1"/>
    <col min="8" max="16384" width="11.42578125" style="60"/>
  </cols>
  <sheetData>
    <row r="1" spans="1:8" s="52" customFormat="1" ht="14.25">
      <c r="A1" s="112"/>
      <c r="B1" s="112"/>
      <c r="C1" s="112"/>
      <c r="D1" s="112"/>
      <c r="E1" s="50"/>
      <c r="F1" s="50"/>
      <c r="G1" s="51" t="s">
        <v>168</v>
      </c>
    </row>
    <row r="2" spans="1:8" s="54" customFormat="1" ht="27">
      <c r="A2" s="87" t="s">
        <v>252</v>
      </c>
      <c r="B2" s="87"/>
      <c r="C2" s="87"/>
      <c r="D2" s="87"/>
      <c r="E2" s="87"/>
      <c r="F2" s="87"/>
      <c r="G2" s="87"/>
      <c r="H2" s="53"/>
    </row>
    <row r="3" spans="1:8" s="52" customFormat="1" ht="14.25">
      <c r="A3" s="113" t="s">
        <v>231</v>
      </c>
      <c r="B3" s="113"/>
      <c r="C3" s="113"/>
      <c r="D3" s="113"/>
      <c r="E3" s="55"/>
      <c r="F3" s="56"/>
      <c r="G3" s="50" t="s">
        <v>97</v>
      </c>
    </row>
    <row r="4" spans="1:8" s="57" customFormat="1" ht="12">
      <c r="A4" s="114" t="s">
        <v>115</v>
      </c>
      <c r="B4" s="114"/>
      <c r="C4" s="114"/>
      <c r="D4" s="114" t="s">
        <v>120</v>
      </c>
      <c r="E4" s="114" t="s">
        <v>179</v>
      </c>
      <c r="F4" s="114"/>
      <c r="G4" s="114"/>
    </row>
    <row r="5" spans="1:8" s="57" customFormat="1" ht="12">
      <c r="A5" s="114" t="s">
        <v>116</v>
      </c>
      <c r="B5" s="114" t="s">
        <v>117</v>
      </c>
      <c r="C5" s="114" t="s">
        <v>118</v>
      </c>
      <c r="D5" s="114"/>
      <c r="E5" s="58" t="s">
        <v>94</v>
      </c>
      <c r="F5" s="58" t="s">
        <v>119</v>
      </c>
      <c r="G5" s="58" t="s">
        <v>121</v>
      </c>
    </row>
    <row r="6" spans="1:8" s="57" customFormat="1" ht="12">
      <c r="A6" s="114"/>
      <c r="B6" s="114"/>
      <c r="C6" s="114"/>
      <c r="D6" s="58" t="s">
        <v>122</v>
      </c>
      <c r="E6" s="58">
        <v>3</v>
      </c>
      <c r="F6" s="58">
        <v>4</v>
      </c>
      <c r="G6" s="58">
        <v>5</v>
      </c>
    </row>
    <row r="7" spans="1:8" s="57" customFormat="1" ht="12">
      <c r="A7" s="114"/>
      <c r="B7" s="114"/>
      <c r="C7" s="114"/>
      <c r="D7" s="58" t="s">
        <v>123</v>
      </c>
      <c r="E7" s="35"/>
      <c r="F7" s="35"/>
      <c r="G7" s="35"/>
    </row>
    <row r="8" spans="1:8">
      <c r="A8" s="116"/>
      <c r="B8" s="116"/>
      <c r="C8" s="116"/>
      <c r="D8" s="59"/>
      <c r="E8" s="35"/>
      <c r="F8" s="35"/>
      <c r="G8" s="35"/>
    </row>
    <row r="9" spans="1:8">
      <c r="A9" s="115" t="s">
        <v>253</v>
      </c>
      <c r="B9" s="115"/>
      <c r="C9" s="115"/>
      <c r="D9" s="115"/>
      <c r="E9" s="115"/>
      <c r="F9" s="115"/>
      <c r="G9" s="115"/>
    </row>
    <row r="10" spans="1:8">
      <c r="A10" s="30" t="s">
        <v>251</v>
      </c>
    </row>
    <row r="17" ht="21" customHeight="1"/>
    <row r="18" ht="21" customHeight="1"/>
    <row r="19" ht="21" customHeight="1"/>
    <row r="20" ht="21" customHeight="1"/>
  </sheetData>
  <mergeCells count="11">
    <mergeCell ref="A1:D1"/>
    <mergeCell ref="A3:D3"/>
    <mergeCell ref="A4:C4"/>
    <mergeCell ref="A9:G9"/>
    <mergeCell ref="A2:G2"/>
    <mergeCell ref="C5:C7"/>
    <mergeCell ref="E4:G4"/>
    <mergeCell ref="A5:A7"/>
    <mergeCell ref="A8:C8"/>
    <mergeCell ref="B5:B7"/>
    <mergeCell ref="D4:D5"/>
  </mergeCells>
  <phoneticPr fontId="25" type="noConversion"/>
  <printOptions horizontalCentered="1"/>
  <pageMargins left="0.59055118110236215" right="0.39370078740157483" top="0.59055118110236215" bottom="0.59055118110236215" header="0.39370078740157483" footer="0.39370078740157483"/>
  <pageSetup paperSize="9" scale="95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topLeftCell="A34" workbookViewId="0">
      <selection activeCell="G6" sqref="G6"/>
    </sheetView>
  </sheetViews>
  <sheetFormatPr defaultColWidth="9" defaultRowHeight="12.75"/>
  <cols>
    <col min="1" max="1" width="30.7109375" style="30" customWidth="1"/>
    <col min="2" max="2" width="3.7109375" style="30" customWidth="1"/>
    <col min="3" max="3" width="12.7109375" style="30" customWidth="1"/>
    <col min="4" max="4" width="30.7109375" style="30" customWidth="1"/>
    <col min="5" max="5" width="3.7109375" style="30" customWidth="1"/>
    <col min="6" max="6" width="12.7109375" style="30" customWidth="1"/>
    <col min="7" max="16384" width="9" style="30"/>
  </cols>
  <sheetData>
    <row r="1" spans="1:6">
      <c r="A1" s="55"/>
      <c r="B1" s="55"/>
      <c r="C1" s="55"/>
      <c r="D1" s="55"/>
      <c r="E1" s="55"/>
      <c r="F1" s="64" t="s">
        <v>167</v>
      </c>
    </row>
    <row r="2" spans="1:6" ht="27">
      <c r="A2" s="87" t="s">
        <v>379</v>
      </c>
      <c r="B2" s="87"/>
      <c r="C2" s="87"/>
      <c r="D2" s="87"/>
      <c r="E2" s="87"/>
      <c r="F2" s="87"/>
    </row>
    <row r="3" spans="1:6" s="43" customFormat="1" ht="15">
      <c r="A3" s="69" t="s">
        <v>287</v>
      </c>
      <c r="B3" s="56"/>
      <c r="C3" s="55"/>
      <c r="D3" s="56"/>
      <c r="E3" s="56"/>
      <c r="F3" s="50" t="s">
        <v>97</v>
      </c>
    </row>
    <row r="4" spans="1:6" ht="20.100000000000001" customHeight="1">
      <c r="A4" s="114" t="s">
        <v>124</v>
      </c>
      <c r="B4" s="114" t="s">
        <v>1</v>
      </c>
      <c r="C4" s="114" t="s">
        <v>1</v>
      </c>
      <c r="D4" s="114" t="s">
        <v>125</v>
      </c>
      <c r="E4" s="114"/>
      <c r="F4" s="114"/>
    </row>
    <row r="5" spans="1:6" ht="20.100000000000001" customHeight="1">
      <c r="A5" s="117" t="s">
        <v>99</v>
      </c>
      <c r="B5" s="117" t="s">
        <v>4</v>
      </c>
      <c r="C5" s="117" t="s">
        <v>136</v>
      </c>
      <c r="D5" s="117" t="s">
        <v>126</v>
      </c>
      <c r="E5" s="117" t="s">
        <v>4</v>
      </c>
      <c r="F5" s="117" t="s">
        <v>5</v>
      </c>
    </row>
    <row r="6" spans="1:6" ht="20.100000000000001" customHeight="1">
      <c r="A6" s="118"/>
      <c r="B6" s="118"/>
      <c r="C6" s="118"/>
      <c r="D6" s="118"/>
      <c r="E6" s="118"/>
      <c r="F6" s="118"/>
    </row>
    <row r="7" spans="1:6" ht="20.100000000000001" customHeight="1">
      <c r="A7" s="68" t="s">
        <v>106</v>
      </c>
      <c r="B7" s="68" t="s">
        <v>1</v>
      </c>
      <c r="C7" s="70" t="s">
        <v>8</v>
      </c>
      <c r="D7" s="68" t="s">
        <v>106</v>
      </c>
      <c r="E7" s="68" t="s">
        <v>1</v>
      </c>
      <c r="F7" s="70">
        <v>2</v>
      </c>
    </row>
    <row r="8" spans="1:6" ht="20.100000000000001" customHeight="1">
      <c r="A8" s="71" t="s">
        <v>127</v>
      </c>
      <c r="B8" s="68" t="s">
        <v>8</v>
      </c>
      <c r="C8" s="72">
        <f>C9+C10</f>
        <v>4000.59</v>
      </c>
      <c r="D8" s="71" t="s">
        <v>143</v>
      </c>
      <c r="E8" s="68" t="s">
        <v>39</v>
      </c>
      <c r="F8" s="72"/>
    </row>
    <row r="9" spans="1:6" ht="20.100000000000001" customHeight="1">
      <c r="A9" s="73" t="s">
        <v>140</v>
      </c>
      <c r="B9" s="68" t="s">
        <v>9</v>
      </c>
      <c r="C9" s="72">
        <f>3073.82+926.77</f>
        <v>4000.59</v>
      </c>
      <c r="D9" s="71" t="s">
        <v>144</v>
      </c>
      <c r="E9" s="68" t="s">
        <v>42</v>
      </c>
      <c r="F9" s="72"/>
    </row>
    <row r="10" spans="1:6" ht="20.100000000000001" customHeight="1">
      <c r="A10" s="71" t="s">
        <v>141</v>
      </c>
      <c r="B10" s="68" t="s">
        <v>10</v>
      </c>
      <c r="C10" s="72"/>
      <c r="D10" s="71" t="s">
        <v>145</v>
      </c>
      <c r="E10" s="68" t="s">
        <v>45</v>
      </c>
      <c r="F10" s="72"/>
    </row>
    <row r="11" spans="1:6" ht="20.100000000000001" customHeight="1">
      <c r="A11" s="71" t="s">
        <v>128</v>
      </c>
      <c r="B11" s="68" t="s">
        <v>11</v>
      </c>
      <c r="C11" s="72"/>
      <c r="D11" s="71" t="s">
        <v>146</v>
      </c>
      <c r="E11" s="68" t="s">
        <v>47</v>
      </c>
      <c r="F11" s="72"/>
    </row>
    <row r="12" spans="1:6" ht="20.100000000000001" customHeight="1">
      <c r="A12" s="71" t="s">
        <v>129</v>
      </c>
      <c r="B12" s="68" t="s">
        <v>12</v>
      </c>
      <c r="C12" s="72"/>
      <c r="D12" s="71" t="s">
        <v>32</v>
      </c>
      <c r="E12" s="68" t="s">
        <v>49</v>
      </c>
      <c r="F12" s="72"/>
    </row>
    <row r="13" spans="1:6" ht="20.100000000000001" customHeight="1">
      <c r="A13" s="71" t="s">
        <v>130</v>
      </c>
      <c r="B13" s="68" t="s">
        <v>13</v>
      </c>
      <c r="C13" s="72"/>
      <c r="D13" s="71" t="s">
        <v>35</v>
      </c>
      <c r="E13" s="68" t="s">
        <v>51</v>
      </c>
      <c r="F13" s="72"/>
    </row>
    <row r="14" spans="1:6" ht="20.100000000000001" customHeight="1">
      <c r="A14" s="71" t="s">
        <v>131</v>
      </c>
      <c r="B14" s="68" t="s">
        <v>14</v>
      </c>
      <c r="C14" s="72"/>
      <c r="D14" s="71" t="s">
        <v>38</v>
      </c>
      <c r="E14" s="68" t="s">
        <v>53</v>
      </c>
      <c r="F14" s="72"/>
    </row>
    <row r="15" spans="1:6" ht="20.100000000000001" customHeight="1">
      <c r="A15" s="71" t="s">
        <v>132</v>
      </c>
      <c r="B15" s="68" t="s">
        <v>15</v>
      </c>
      <c r="C15" s="74">
        <v>0.04</v>
      </c>
      <c r="D15" s="71" t="s">
        <v>41</v>
      </c>
      <c r="E15" s="68" t="s">
        <v>55</v>
      </c>
      <c r="F15" s="72"/>
    </row>
    <row r="16" spans="1:6" ht="20.100000000000001" customHeight="1">
      <c r="A16" s="75" t="s">
        <v>1</v>
      </c>
      <c r="B16" s="68" t="s">
        <v>16</v>
      </c>
      <c r="C16" s="74"/>
      <c r="D16" s="71" t="s">
        <v>44</v>
      </c>
      <c r="E16" s="68" t="s">
        <v>58</v>
      </c>
      <c r="F16" s="72"/>
    </row>
    <row r="17" spans="1:6" ht="20.100000000000001" customHeight="1">
      <c r="A17" s="71" t="s">
        <v>1</v>
      </c>
      <c r="B17" s="68" t="s">
        <v>17</v>
      </c>
      <c r="C17" s="74"/>
      <c r="D17" s="71" t="s">
        <v>46</v>
      </c>
      <c r="E17" s="68" t="s">
        <v>61</v>
      </c>
      <c r="F17" s="72"/>
    </row>
    <row r="18" spans="1:6" ht="20.100000000000001" customHeight="1">
      <c r="A18" s="71" t="s">
        <v>1</v>
      </c>
      <c r="B18" s="68" t="s">
        <v>18</v>
      </c>
      <c r="C18" s="72"/>
      <c r="D18" s="71" t="s">
        <v>48</v>
      </c>
      <c r="E18" s="68" t="s">
        <v>64</v>
      </c>
      <c r="F18" s="72">
        <v>4686.18</v>
      </c>
    </row>
    <row r="19" spans="1:6" ht="20.100000000000001" customHeight="1">
      <c r="A19" s="71" t="s">
        <v>1</v>
      </c>
      <c r="B19" s="68" t="s">
        <v>19</v>
      </c>
      <c r="C19" s="72"/>
      <c r="D19" s="71" t="s">
        <v>50</v>
      </c>
      <c r="E19" s="68" t="s">
        <v>67</v>
      </c>
      <c r="F19" s="72"/>
    </row>
    <row r="20" spans="1:6" ht="20.100000000000001" customHeight="1">
      <c r="A20" s="71" t="s">
        <v>1</v>
      </c>
      <c r="B20" s="68" t="s">
        <v>20</v>
      </c>
      <c r="C20" s="72"/>
      <c r="D20" s="71" t="s">
        <v>52</v>
      </c>
      <c r="E20" s="68" t="s">
        <v>70</v>
      </c>
      <c r="F20" s="72"/>
    </row>
    <row r="21" spans="1:6" ht="20.100000000000001" customHeight="1">
      <c r="A21" s="71" t="s">
        <v>1</v>
      </c>
      <c r="B21" s="68" t="s">
        <v>21</v>
      </c>
      <c r="C21" s="72"/>
      <c r="D21" s="71" t="s">
        <v>54</v>
      </c>
      <c r="E21" s="68" t="s">
        <v>73</v>
      </c>
      <c r="F21" s="72"/>
    </row>
    <row r="22" spans="1:6" ht="20.100000000000001" customHeight="1">
      <c r="A22" s="71" t="s">
        <v>1</v>
      </c>
      <c r="B22" s="68" t="s">
        <v>56</v>
      </c>
      <c r="C22" s="72"/>
      <c r="D22" s="71" t="s">
        <v>57</v>
      </c>
      <c r="E22" s="68" t="s">
        <v>76</v>
      </c>
      <c r="F22" s="72"/>
    </row>
    <row r="23" spans="1:6" ht="20.100000000000001" customHeight="1">
      <c r="A23" s="71" t="s">
        <v>1</v>
      </c>
      <c r="B23" s="68" t="s">
        <v>59</v>
      </c>
      <c r="C23" s="72"/>
      <c r="D23" s="71" t="s">
        <v>60</v>
      </c>
      <c r="E23" s="68" t="s">
        <v>79</v>
      </c>
      <c r="F23" s="72"/>
    </row>
    <row r="24" spans="1:6" ht="20.100000000000001" customHeight="1">
      <c r="A24" s="71" t="s">
        <v>1</v>
      </c>
      <c r="B24" s="68" t="s">
        <v>62</v>
      </c>
      <c r="C24" s="72"/>
      <c r="D24" s="71" t="s">
        <v>63</v>
      </c>
      <c r="E24" s="68" t="s">
        <v>81</v>
      </c>
      <c r="F24" s="72"/>
    </row>
    <row r="25" spans="1:6" ht="20.100000000000001" customHeight="1">
      <c r="A25" s="71" t="s">
        <v>1</v>
      </c>
      <c r="B25" s="68" t="s">
        <v>65</v>
      </c>
      <c r="C25" s="72"/>
      <c r="D25" s="71" t="s">
        <v>66</v>
      </c>
      <c r="E25" s="68" t="s">
        <v>24</v>
      </c>
      <c r="F25" s="72"/>
    </row>
    <row r="26" spans="1:6" ht="20.100000000000001" customHeight="1">
      <c r="A26" s="71" t="s">
        <v>1</v>
      </c>
      <c r="B26" s="68" t="s">
        <v>68</v>
      </c>
      <c r="C26" s="72"/>
      <c r="D26" s="71" t="s">
        <v>69</v>
      </c>
      <c r="E26" s="68" t="s">
        <v>27</v>
      </c>
      <c r="F26" s="72">
        <v>83.7</v>
      </c>
    </row>
    <row r="27" spans="1:6" ht="20.100000000000001" customHeight="1">
      <c r="A27" s="71" t="s">
        <v>1</v>
      </c>
      <c r="B27" s="68" t="s">
        <v>71</v>
      </c>
      <c r="C27" s="72"/>
      <c r="D27" s="71" t="s">
        <v>72</v>
      </c>
      <c r="E27" s="68" t="s">
        <v>29</v>
      </c>
      <c r="F27" s="72"/>
    </row>
    <row r="28" spans="1:6" ht="20.100000000000001" customHeight="1">
      <c r="A28" s="71" t="s">
        <v>1</v>
      </c>
      <c r="B28" s="68" t="s">
        <v>74</v>
      </c>
      <c r="C28" s="72"/>
      <c r="D28" s="71" t="s">
        <v>75</v>
      </c>
      <c r="E28" s="68" t="s">
        <v>31</v>
      </c>
      <c r="F28" s="72"/>
    </row>
    <row r="29" spans="1:6" ht="20.100000000000001" customHeight="1">
      <c r="A29" s="71" t="s">
        <v>1</v>
      </c>
      <c r="B29" s="68" t="s">
        <v>77</v>
      </c>
      <c r="C29" s="72"/>
      <c r="D29" s="71" t="s">
        <v>78</v>
      </c>
      <c r="E29" s="68" t="s">
        <v>34</v>
      </c>
      <c r="F29" s="72"/>
    </row>
    <row r="30" spans="1:6" ht="20.100000000000001" customHeight="1">
      <c r="A30" s="71" t="s">
        <v>1</v>
      </c>
      <c r="B30" s="68" t="s">
        <v>80</v>
      </c>
      <c r="C30" s="72"/>
      <c r="D30" s="71" t="s">
        <v>1</v>
      </c>
      <c r="E30" s="68" t="s">
        <v>37</v>
      </c>
      <c r="F30" s="76"/>
    </row>
    <row r="31" spans="1:6" ht="20.100000000000001" customHeight="1">
      <c r="A31" s="77" t="s">
        <v>82</v>
      </c>
      <c r="B31" s="68" t="s">
        <v>83</v>
      </c>
      <c r="C31" s="72">
        <f>C8+SUM(C11:C15)</f>
        <v>4000.63</v>
      </c>
      <c r="D31" s="68" t="s">
        <v>84</v>
      </c>
      <c r="E31" s="68" t="s">
        <v>40</v>
      </c>
      <c r="F31" s="78">
        <f>SUM(F8:F29)</f>
        <v>4769.88</v>
      </c>
    </row>
    <row r="32" spans="1:6" ht="20.100000000000001" customHeight="1">
      <c r="A32" s="71" t="s">
        <v>152</v>
      </c>
      <c r="B32" s="68" t="s">
        <v>85</v>
      </c>
      <c r="C32" s="72"/>
      <c r="D32" s="68" t="s">
        <v>137</v>
      </c>
      <c r="E32" s="68" t="s">
        <v>43</v>
      </c>
      <c r="F32" s="72"/>
    </row>
    <row r="33" spans="1:6" ht="20.100000000000001" customHeight="1">
      <c r="A33" s="71" t="s">
        <v>186</v>
      </c>
      <c r="B33" s="68" t="s">
        <v>86</v>
      </c>
      <c r="C33" s="72">
        <f>SUM(C34:C35)</f>
        <v>769.25</v>
      </c>
      <c r="D33" s="73"/>
      <c r="E33" s="68" t="s">
        <v>156</v>
      </c>
      <c r="F33" s="78"/>
    </row>
    <row r="34" spans="1:6" ht="20.100000000000001" customHeight="1">
      <c r="A34" s="71" t="s">
        <v>133</v>
      </c>
      <c r="B34" s="68" t="s">
        <v>87</v>
      </c>
      <c r="C34" s="72">
        <v>764.11</v>
      </c>
      <c r="D34" s="73"/>
      <c r="E34" s="68" t="s">
        <v>157</v>
      </c>
      <c r="F34" s="78"/>
    </row>
    <row r="35" spans="1:6" ht="20.100000000000001" customHeight="1">
      <c r="A35" s="71" t="s">
        <v>134</v>
      </c>
      <c r="B35" s="68" t="s">
        <v>88</v>
      </c>
      <c r="C35" s="72">
        <v>5.14</v>
      </c>
      <c r="D35" s="73"/>
      <c r="E35" s="68" t="s">
        <v>158</v>
      </c>
      <c r="F35" s="78"/>
    </row>
    <row r="36" spans="1:6" ht="20.100000000000001" customHeight="1">
      <c r="A36" s="71" t="s">
        <v>135</v>
      </c>
      <c r="B36" s="68" t="s">
        <v>89</v>
      </c>
      <c r="C36" s="74"/>
      <c r="D36" s="73"/>
      <c r="E36" s="68" t="s">
        <v>159</v>
      </c>
      <c r="F36" s="78"/>
    </row>
    <row r="37" spans="1:6" ht="20.100000000000001" customHeight="1">
      <c r="A37" s="71" t="s">
        <v>1</v>
      </c>
      <c r="B37" s="68" t="s">
        <v>91</v>
      </c>
      <c r="C37" s="74"/>
      <c r="D37" s="73"/>
      <c r="E37" s="68" t="s">
        <v>160</v>
      </c>
      <c r="F37" s="78"/>
    </row>
    <row r="38" spans="1:6" ht="20.100000000000001" customHeight="1">
      <c r="A38" s="71" t="s">
        <v>1</v>
      </c>
      <c r="B38" s="68" t="s">
        <v>23</v>
      </c>
      <c r="C38" s="74" t="s">
        <v>1</v>
      </c>
      <c r="D38" s="73"/>
      <c r="E38" s="68" t="s">
        <v>161</v>
      </c>
      <c r="F38" s="78"/>
    </row>
    <row r="39" spans="1:6" ht="20.100000000000001" customHeight="1">
      <c r="A39" s="71" t="s">
        <v>1</v>
      </c>
      <c r="B39" s="68" t="s">
        <v>26</v>
      </c>
      <c r="C39" s="72"/>
      <c r="D39" s="73"/>
      <c r="E39" s="68" t="s">
        <v>162</v>
      </c>
      <c r="F39" s="78"/>
    </row>
    <row r="40" spans="1:6" ht="20.100000000000001" customHeight="1">
      <c r="A40" s="71" t="s">
        <v>1</v>
      </c>
      <c r="B40" s="68" t="s">
        <v>28</v>
      </c>
      <c r="C40" s="72"/>
      <c r="D40" s="73"/>
      <c r="E40" s="68" t="s">
        <v>163</v>
      </c>
      <c r="F40" s="78"/>
    </row>
    <row r="41" spans="1:6" ht="20.100000000000001" customHeight="1">
      <c r="A41" s="71" t="s">
        <v>1</v>
      </c>
      <c r="B41" s="68" t="s">
        <v>30</v>
      </c>
      <c r="C41" s="72" t="s">
        <v>1</v>
      </c>
      <c r="D41" s="73" t="s">
        <v>1</v>
      </c>
      <c r="E41" s="68" t="s">
        <v>164</v>
      </c>
      <c r="F41" s="78" t="s">
        <v>1</v>
      </c>
    </row>
    <row r="42" spans="1:6" ht="20.100000000000001" customHeight="1">
      <c r="A42" s="71" t="s">
        <v>1</v>
      </c>
      <c r="B42" s="68" t="s">
        <v>33</v>
      </c>
      <c r="C42" s="72" t="s">
        <v>1</v>
      </c>
      <c r="D42" s="73" t="s">
        <v>1</v>
      </c>
      <c r="E42" s="68" t="s">
        <v>165</v>
      </c>
      <c r="F42" s="78" t="s">
        <v>1</v>
      </c>
    </row>
    <row r="43" spans="1:6" ht="20.100000000000001" customHeight="1">
      <c r="A43" s="77" t="s">
        <v>138</v>
      </c>
      <c r="B43" s="68" t="s">
        <v>36</v>
      </c>
      <c r="C43" s="72">
        <f>C31+C33</f>
        <v>4769.88</v>
      </c>
      <c r="D43" s="68" t="s">
        <v>139</v>
      </c>
      <c r="E43" s="68" t="s">
        <v>166</v>
      </c>
      <c r="F43" s="78">
        <f>F31+F32</f>
        <v>4769.88</v>
      </c>
    </row>
  </sheetData>
  <mergeCells count="9">
    <mergeCell ref="A2:F2"/>
    <mergeCell ref="A4:C4"/>
    <mergeCell ref="D4:F4"/>
    <mergeCell ref="F5:F6"/>
    <mergeCell ref="A5:A6"/>
    <mergeCell ref="B5:B6"/>
    <mergeCell ref="C5:C6"/>
    <mergeCell ref="D5:D6"/>
    <mergeCell ref="E5:E6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42"/>
  <sheetViews>
    <sheetView workbookViewId="0">
      <pane xSplit="5" ySplit="8" topLeftCell="K9" activePane="bottomRight" state="frozen"/>
      <selection pane="topRight" activeCell="F1" sqref="F1"/>
      <selection pane="bottomLeft" activeCell="A9" sqref="A9"/>
      <selection pane="bottomRight" activeCell="N13" sqref="N13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6" t="s">
        <v>169</v>
      </c>
    </row>
    <row r="2" spans="1:14" ht="27">
      <c r="A2" s="120" t="s">
        <v>378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7" customFormat="1" ht="22.5" customHeight="1">
      <c r="A3" s="121" t="s">
        <v>232</v>
      </c>
      <c r="B3" s="121"/>
      <c r="C3" s="121"/>
      <c r="D3" s="121"/>
      <c r="E3" s="25"/>
      <c r="F3" s="8"/>
      <c r="G3" s="8"/>
      <c r="N3" s="1" t="s">
        <v>142</v>
      </c>
    </row>
    <row r="4" spans="1:14" ht="15.4" customHeight="1">
      <c r="A4" s="123" t="s">
        <v>99</v>
      </c>
      <c r="B4" s="123" t="s">
        <v>1</v>
      </c>
      <c r="C4" s="123" t="s">
        <v>1</v>
      </c>
      <c r="D4" s="123" t="s">
        <v>1</v>
      </c>
      <c r="E4" s="123" t="s">
        <v>94</v>
      </c>
      <c r="F4" s="119" t="s">
        <v>187</v>
      </c>
      <c r="G4" s="119" t="s">
        <v>188</v>
      </c>
      <c r="H4" s="119" t="s">
        <v>147</v>
      </c>
      <c r="I4" s="119" t="s">
        <v>148</v>
      </c>
      <c r="J4" s="119" t="s">
        <v>149</v>
      </c>
      <c r="K4" s="119" t="s">
        <v>150</v>
      </c>
      <c r="L4" s="119" t="s">
        <v>151</v>
      </c>
      <c r="M4" s="122" t="s">
        <v>153</v>
      </c>
      <c r="N4" s="123" t="s">
        <v>154</v>
      </c>
    </row>
    <row r="5" spans="1:14" ht="15.4" customHeight="1">
      <c r="A5" s="119" t="s">
        <v>100</v>
      </c>
      <c r="B5" s="119" t="s">
        <v>1</v>
      </c>
      <c r="C5" s="119" t="s">
        <v>1</v>
      </c>
      <c r="D5" s="123" t="s">
        <v>101</v>
      </c>
      <c r="E5" s="123"/>
      <c r="F5" s="119" t="s">
        <v>1</v>
      </c>
      <c r="G5" s="119"/>
      <c r="H5" s="119" t="s">
        <v>1</v>
      </c>
      <c r="I5" s="119" t="s">
        <v>1</v>
      </c>
      <c r="J5" s="119" t="s">
        <v>1</v>
      </c>
      <c r="K5" s="119" t="s">
        <v>1</v>
      </c>
      <c r="L5" s="119"/>
      <c r="M5" s="122"/>
      <c r="N5" s="123"/>
    </row>
    <row r="6" spans="1:14" ht="15.4" customHeight="1">
      <c r="A6" s="119" t="s">
        <v>1</v>
      </c>
      <c r="B6" s="119" t="s">
        <v>1</v>
      </c>
      <c r="C6" s="119" t="s">
        <v>1</v>
      </c>
      <c r="D6" s="123" t="s">
        <v>1</v>
      </c>
      <c r="E6" s="123"/>
      <c r="F6" s="119" t="s">
        <v>1</v>
      </c>
      <c r="G6" s="119"/>
      <c r="H6" s="119" t="s">
        <v>1</v>
      </c>
      <c r="I6" s="119" t="s">
        <v>1</v>
      </c>
      <c r="J6" s="119" t="s">
        <v>1</v>
      </c>
      <c r="K6" s="119" t="s">
        <v>1</v>
      </c>
      <c r="L6" s="119"/>
      <c r="M6" s="122"/>
      <c r="N6" s="123"/>
    </row>
    <row r="7" spans="1:14" ht="15.4" customHeight="1">
      <c r="A7" s="119" t="s">
        <v>1</v>
      </c>
      <c r="B7" s="119" t="s">
        <v>1</v>
      </c>
      <c r="C7" s="119" t="s">
        <v>1</v>
      </c>
      <c r="D7" s="123" t="s">
        <v>1</v>
      </c>
      <c r="E7" s="123"/>
      <c r="F7" s="119" t="s">
        <v>1</v>
      </c>
      <c r="G7" s="119"/>
      <c r="H7" s="119" t="s">
        <v>1</v>
      </c>
      <c r="I7" s="119" t="s">
        <v>1</v>
      </c>
      <c r="J7" s="119" t="s">
        <v>1</v>
      </c>
      <c r="K7" s="119" t="s">
        <v>1</v>
      </c>
      <c r="L7" s="119"/>
      <c r="M7" s="122"/>
      <c r="N7" s="123"/>
    </row>
    <row r="8" spans="1:14" ht="15.4" customHeight="1">
      <c r="A8" s="123" t="s">
        <v>104</v>
      </c>
      <c r="B8" s="123" t="s">
        <v>105</v>
      </c>
      <c r="C8" s="123">
        <f>3073.85+934.37</f>
        <v>4008.22</v>
      </c>
      <c r="D8" s="3" t="s">
        <v>106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</row>
    <row r="9" spans="1:14" ht="15.4" customHeight="1">
      <c r="A9" s="123" t="s">
        <v>1</v>
      </c>
      <c r="B9" s="123" t="s">
        <v>1</v>
      </c>
      <c r="C9" s="123" t="s">
        <v>1</v>
      </c>
      <c r="D9" s="3" t="s">
        <v>93</v>
      </c>
      <c r="E9" s="4">
        <f>SUM(F9:N9)</f>
        <v>4769.88</v>
      </c>
      <c r="F9" s="4">
        <f>F10+F16</f>
        <v>4000.59</v>
      </c>
      <c r="G9" s="11"/>
      <c r="H9" s="4"/>
      <c r="I9" s="4"/>
      <c r="J9" s="4"/>
      <c r="K9" s="4"/>
      <c r="L9" s="4">
        <f>L10+L16</f>
        <v>0.04</v>
      </c>
      <c r="M9" s="4"/>
      <c r="N9" s="4">
        <f>N10+N16</f>
        <v>769.25</v>
      </c>
    </row>
    <row r="10" spans="1:14" ht="15.4" customHeight="1">
      <c r="A10" s="125">
        <v>212</v>
      </c>
      <c r="B10" s="125" t="s">
        <v>1</v>
      </c>
      <c r="C10" s="125" t="s">
        <v>1</v>
      </c>
      <c r="D10" s="22" t="s">
        <v>208</v>
      </c>
      <c r="E10" s="4">
        <f>SUM(F10:N10)</f>
        <v>4686.18</v>
      </c>
      <c r="F10" s="4">
        <f>F11</f>
        <v>3916.8900000000003</v>
      </c>
      <c r="G10" s="10"/>
      <c r="H10" s="4"/>
      <c r="I10" s="4"/>
      <c r="J10" s="4"/>
      <c r="K10" s="4"/>
      <c r="L10" s="4">
        <f>L11</f>
        <v>0.04</v>
      </c>
      <c r="M10" s="4"/>
      <c r="N10" s="4">
        <f>N11</f>
        <v>769.25</v>
      </c>
    </row>
    <row r="11" spans="1:14" ht="15.4" customHeight="1">
      <c r="A11" s="125">
        <v>21201</v>
      </c>
      <c r="B11" s="125" t="s">
        <v>1</v>
      </c>
      <c r="C11" s="125" t="s">
        <v>1</v>
      </c>
      <c r="D11" s="22" t="s">
        <v>209</v>
      </c>
      <c r="E11" s="4">
        <f>SUM(F11:N11)</f>
        <v>4686.18</v>
      </c>
      <c r="F11" s="4">
        <f>SUM(F12:F15)</f>
        <v>3916.8900000000003</v>
      </c>
      <c r="G11" s="10"/>
      <c r="H11" s="4"/>
      <c r="I11" s="4"/>
      <c r="J11" s="4"/>
      <c r="K11" s="4"/>
      <c r="L11" s="4">
        <f>SUM(L12:L15)</f>
        <v>0.04</v>
      </c>
      <c r="M11" s="4"/>
      <c r="N11" s="4">
        <f>SUM(N12:N15)</f>
        <v>769.25</v>
      </c>
    </row>
    <row r="12" spans="1:14" ht="15.4" customHeight="1">
      <c r="A12" s="125">
        <v>2120101</v>
      </c>
      <c r="B12" s="125" t="s">
        <v>1</v>
      </c>
      <c r="C12" s="125" t="s">
        <v>1</v>
      </c>
      <c r="D12" s="22" t="s">
        <v>210</v>
      </c>
      <c r="E12" s="4">
        <f t="shared" ref="E12:E18" si="0">SUM(F12:N12)</f>
        <v>3754.27</v>
      </c>
      <c r="F12" s="4">
        <v>2990.12</v>
      </c>
      <c r="G12" s="10"/>
      <c r="H12" s="4"/>
      <c r="I12" s="4"/>
      <c r="J12" s="4"/>
      <c r="K12" s="4"/>
      <c r="L12" s="4">
        <v>0.04</v>
      </c>
      <c r="M12" s="4"/>
      <c r="N12" s="133">
        <v>764.11</v>
      </c>
    </row>
    <row r="13" spans="1:14" ht="15.4" customHeight="1">
      <c r="A13" s="125">
        <v>2120102</v>
      </c>
      <c r="B13" s="125" t="s">
        <v>1</v>
      </c>
      <c r="C13" s="125" t="s">
        <v>1</v>
      </c>
      <c r="D13" s="22" t="s">
        <v>211</v>
      </c>
      <c r="E13" s="4">
        <f t="shared" si="0"/>
        <v>579.76</v>
      </c>
      <c r="F13" s="4">
        <v>579.76</v>
      </c>
      <c r="G13" s="10"/>
      <c r="H13" s="4"/>
      <c r="I13" s="4"/>
      <c r="J13" s="4"/>
      <c r="K13" s="4"/>
      <c r="L13" s="4"/>
      <c r="M13" s="4"/>
      <c r="N13" s="133"/>
    </row>
    <row r="14" spans="1:14" ht="15.4" customHeight="1">
      <c r="A14" s="125">
        <v>2120106</v>
      </c>
      <c r="B14" s="125" t="s">
        <v>1</v>
      </c>
      <c r="C14" s="125" t="s">
        <v>1</v>
      </c>
      <c r="D14" s="22" t="s">
        <v>212</v>
      </c>
      <c r="E14" s="4">
        <f t="shared" si="0"/>
        <v>336.65</v>
      </c>
      <c r="F14" s="4">
        <v>331.51</v>
      </c>
      <c r="G14" s="10"/>
      <c r="H14" s="4"/>
      <c r="I14" s="4"/>
      <c r="J14" s="4"/>
      <c r="K14" s="4"/>
      <c r="L14" s="4"/>
      <c r="M14" s="4"/>
      <c r="N14" s="133">
        <v>5.14</v>
      </c>
    </row>
    <row r="15" spans="1:14" ht="15.4" customHeight="1">
      <c r="A15" s="125">
        <v>2120601</v>
      </c>
      <c r="B15" s="125" t="s">
        <v>1</v>
      </c>
      <c r="C15" s="125" t="s">
        <v>1</v>
      </c>
      <c r="D15" s="23" t="s">
        <v>217</v>
      </c>
      <c r="E15" s="4">
        <f t="shared" si="0"/>
        <v>15.5</v>
      </c>
      <c r="F15" s="4">
        <v>15.5</v>
      </c>
      <c r="G15" s="10"/>
      <c r="H15" s="4"/>
      <c r="I15" s="4"/>
      <c r="J15" s="4"/>
      <c r="K15" s="4"/>
      <c r="L15" s="4"/>
      <c r="M15" s="4"/>
      <c r="N15" s="4"/>
    </row>
    <row r="16" spans="1:14" ht="15.4" customHeight="1">
      <c r="A16" s="125">
        <v>221</v>
      </c>
      <c r="B16" s="125" t="s">
        <v>1</v>
      </c>
      <c r="C16" s="125" t="s">
        <v>1</v>
      </c>
      <c r="D16" s="22" t="s">
        <v>213</v>
      </c>
      <c r="E16" s="4">
        <f t="shared" si="0"/>
        <v>83.7</v>
      </c>
      <c r="F16" s="4">
        <f>F17</f>
        <v>83.7</v>
      </c>
      <c r="G16" s="10"/>
      <c r="H16" s="4"/>
      <c r="I16" s="4"/>
      <c r="J16" s="4"/>
      <c r="K16" s="4"/>
      <c r="L16" s="4"/>
      <c r="M16" s="4"/>
      <c r="N16" s="4"/>
    </row>
    <row r="17" spans="1:14" ht="15.4" customHeight="1">
      <c r="A17" s="125">
        <v>22102</v>
      </c>
      <c r="B17" s="125" t="s">
        <v>1</v>
      </c>
      <c r="C17" s="125" t="s">
        <v>1</v>
      </c>
      <c r="D17" s="22" t="s">
        <v>214</v>
      </c>
      <c r="E17" s="4">
        <f t="shared" si="0"/>
        <v>83.7</v>
      </c>
      <c r="F17" s="4">
        <f>SUM(F18:F19)</f>
        <v>83.7</v>
      </c>
      <c r="G17" s="10"/>
      <c r="H17" s="4"/>
      <c r="I17" s="4"/>
      <c r="J17" s="4"/>
      <c r="K17" s="4"/>
      <c r="L17" s="4"/>
      <c r="M17" s="4"/>
      <c r="N17" s="4"/>
    </row>
    <row r="18" spans="1:14" ht="15.4" customHeight="1">
      <c r="A18" s="125">
        <v>2210201</v>
      </c>
      <c r="B18" s="125" t="s">
        <v>1</v>
      </c>
      <c r="C18" s="125" t="s">
        <v>1</v>
      </c>
      <c r="D18" s="22" t="s">
        <v>215</v>
      </c>
      <c r="E18" s="4">
        <f t="shared" si="0"/>
        <v>83.7</v>
      </c>
      <c r="F18" s="4">
        <v>83.7</v>
      </c>
      <c r="G18" s="10"/>
      <c r="H18" s="4"/>
      <c r="I18" s="4"/>
      <c r="J18" s="4"/>
      <c r="K18" s="4"/>
      <c r="L18" s="4"/>
      <c r="M18" s="4"/>
      <c r="N18" s="4"/>
    </row>
    <row r="19" spans="1:14" ht="15.4" customHeight="1">
      <c r="A19" s="124"/>
      <c r="B19" s="124"/>
      <c r="C19" s="124"/>
      <c r="D19" s="21"/>
      <c r="E19" s="4"/>
      <c r="F19" s="4"/>
      <c r="G19" s="10"/>
      <c r="H19" s="4"/>
      <c r="I19" s="4"/>
      <c r="J19" s="4"/>
      <c r="K19" s="4"/>
      <c r="L19" s="4"/>
      <c r="M19" s="4"/>
      <c r="N19" s="4"/>
    </row>
    <row r="20" spans="1:14" ht="15.4" customHeight="1">
      <c r="A20" s="124"/>
      <c r="B20" s="124"/>
      <c r="C20" s="124"/>
      <c r="D20" s="10"/>
      <c r="E20" s="10"/>
      <c r="F20" s="10"/>
      <c r="G20" s="10"/>
      <c r="H20" s="4"/>
      <c r="I20" s="4"/>
      <c r="J20" s="4"/>
      <c r="K20" s="4"/>
      <c r="L20" s="4"/>
      <c r="M20" s="4"/>
      <c r="N20" s="4"/>
    </row>
    <row r="21" spans="1:14" ht="15.4" customHeight="1">
      <c r="A21" s="124"/>
      <c r="B21" s="124"/>
      <c r="C21" s="124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</row>
    <row r="22" spans="1:14" ht="15.4" customHeight="1">
      <c r="A22" s="124"/>
      <c r="B22" s="124"/>
      <c r="C22" s="124"/>
      <c r="D22" s="10"/>
      <c r="E22" s="10"/>
      <c r="F22" s="10"/>
      <c r="G22" s="10"/>
      <c r="H22" s="4"/>
      <c r="I22" s="4"/>
      <c r="J22" s="4"/>
      <c r="K22" s="4"/>
      <c r="L22" s="4"/>
      <c r="M22" s="4"/>
      <c r="N22" s="4"/>
    </row>
    <row r="23" spans="1:14" ht="15.4" customHeight="1">
      <c r="A23" s="124"/>
      <c r="B23" s="124"/>
      <c r="C23" s="124"/>
      <c r="D23" s="10"/>
      <c r="E23" s="10"/>
      <c r="F23" s="10"/>
      <c r="G23" s="10"/>
      <c r="H23" s="4"/>
      <c r="I23" s="4"/>
      <c r="J23" s="4"/>
      <c r="K23" s="4"/>
      <c r="L23" s="4"/>
      <c r="M23" s="4"/>
      <c r="N23" s="4"/>
    </row>
    <row r="24" spans="1:14" ht="15.4" customHeight="1">
      <c r="A24" s="124"/>
      <c r="B24" s="124"/>
      <c r="C24" s="124"/>
      <c r="D24" s="10"/>
      <c r="E24" s="10"/>
      <c r="F24" s="10"/>
      <c r="G24" s="10"/>
      <c r="H24" s="4"/>
      <c r="I24" s="4"/>
      <c r="J24" s="4"/>
      <c r="K24" s="4"/>
      <c r="L24" s="4"/>
      <c r="M24" s="4"/>
      <c r="N24" s="4"/>
    </row>
    <row r="25" spans="1:14" ht="15.4" customHeight="1">
      <c r="A25" s="124"/>
      <c r="B25" s="124"/>
      <c r="C25" s="124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</row>
    <row r="26" spans="1:14" ht="15.4" customHeight="1">
      <c r="A26" s="124"/>
      <c r="B26" s="124"/>
      <c r="C26" s="124"/>
      <c r="D26" s="10"/>
      <c r="E26" s="10"/>
      <c r="F26" s="10"/>
      <c r="G26" s="10"/>
      <c r="H26" s="4"/>
      <c r="I26" s="4"/>
      <c r="J26" s="4"/>
      <c r="K26" s="4"/>
      <c r="L26" s="4"/>
      <c r="M26" s="4"/>
      <c r="N26" s="4"/>
    </row>
    <row r="27" spans="1:14" ht="15.4" customHeight="1">
      <c r="A27" s="124"/>
      <c r="B27" s="124"/>
      <c r="C27" s="124"/>
      <c r="D27" s="10"/>
      <c r="E27" s="10"/>
      <c r="F27" s="10"/>
      <c r="G27" s="10"/>
      <c r="H27" s="4"/>
      <c r="I27" s="4"/>
      <c r="J27" s="4"/>
      <c r="K27" s="4"/>
      <c r="L27" s="4"/>
      <c r="M27" s="4"/>
      <c r="N27" s="4"/>
    </row>
    <row r="28" spans="1:14" ht="15.4" customHeight="1">
      <c r="A28" s="124"/>
      <c r="B28" s="124"/>
      <c r="C28" s="124"/>
      <c r="D28" s="10"/>
      <c r="E28" s="10"/>
      <c r="F28" s="10"/>
      <c r="G28" s="10"/>
      <c r="H28" s="4"/>
      <c r="I28" s="4"/>
      <c r="J28" s="4"/>
      <c r="K28" s="4"/>
      <c r="L28" s="4"/>
      <c r="M28" s="4"/>
      <c r="N28" s="4"/>
    </row>
    <row r="29" spans="1:14" ht="15.4" customHeight="1">
      <c r="A29" s="124"/>
      <c r="B29" s="124"/>
      <c r="C29" s="124"/>
      <c r="D29" s="10"/>
      <c r="E29" s="10"/>
      <c r="F29" s="10"/>
      <c r="G29" s="10"/>
      <c r="H29" s="4"/>
      <c r="I29" s="4"/>
      <c r="J29" s="4"/>
      <c r="K29" s="4"/>
      <c r="L29" s="4"/>
      <c r="M29" s="4"/>
      <c r="N29" s="4"/>
    </row>
    <row r="30" spans="1:14" ht="15.4" customHeight="1">
      <c r="A30" s="124"/>
      <c r="B30" s="124"/>
      <c r="C30" s="124"/>
      <c r="D30" s="10"/>
      <c r="E30" s="10"/>
      <c r="F30" s="10"/>
      <c r="G30" s="10"/>
      <c r="H30" s="4"/>
      <c r="I30" s="4"/>
      <c r="J30" s="4"/>
      <c r="K30" s="4"/>
      <c r="L30" s="4"/>
      <c r="M30" s="4"/>
      <c r="N30" s="4"/>
    </row>
    <row r="31" spans="1:14" ht="15.4" customHeight="1">
      <c r="A31" s="124"/>
      <c r="B31" s="124"/>
      <c r="C31" s="124"/>
      <c r="D31" s="10"/>
      <c r="E31" s="10"/>
      <c r="F31" s="10"/>
      <c r="G31" s="10"/>
      <c r="H31" s="4"/>
      <c r="I31" s="4"/>
      <c r="J31" s="4"/>
      <c r="K31" s="4"/>
      <c r="L31" s="4"/>
      <c r="M31" s="4"/>
      <c r="N31" s="4"/>
    </row>
    <row r="32" spans="1:14" ht="15.4" customHeight="1">
      <c r="A32" s="124"/>
      <c r="B32" s="124"/>
      <c r="C32" s="124"/>
      <c r="D32" s="10"/>
      <c r="E32" s="10"/>
      <c r="F32" s="10"/>
      <c r="G32" s="10"/>
      <c r="H32" s="4"/>
      <c r="I32" s="4"/>
      <c r="J32" s="4"/>
      <c r="K32" s="4"/>
      <c r="L32" s="4"/>
      <c r="M32" s="4"/>
      <c r="N32" s="4"/>
    </row>
    <row r="33" spans="1:14" ht="15.4" customHeight="1">
      <c r="A33" s="124"/>
      <c r="B33" s="124"/>
      <c r="C33" s="124"/>
      <c r="D33" s="10"/>
      <c r="E33" s="10"/>
      <c r="F33" s="10"/>
      <c r="G33" s="10"/>
      <c r="H33" s="4"/>
      <c r="I33" s="4"/>
      <c r="J33" s="4"/>
      <c r="K33" s="4"/>
      <c r="L33" s="4"/>
      <c r="M33" s="4"/>
      <c r="N33" s="4"/>
    </row>
    <row r="34" spans="1:14" ht="15.4" customHeight="1">
      <c r="A34" s="124"/>
      <c r="B34" s="124"/>
      <c r="C34" s="124"/>
      <c r="D34" s="10"/>
      <c r="E34" s="10"/>
      <c r="F34" s="10"/>
      <c r="G34" s="10"/>
      <c r="H34" s="4"/>
      <c r="I34" s="4"/>
      <c r="J34" s="4"/>
      <c r="K34" s="4"/>
      <c r="L34" s="4"/>
      <c r="M34" s="4"/>
      <c r="N34" s="4"/>
    </row>
    <row r="35" spans="1:14" ht="15.4" customHeight="1">
      <c r="A35" s="124"/>
      <c r="B35" s="124"/>
      <c r="C35" s="124"/>
      <c r="D35" s="10"/>
      <c r="E35" s="10"/>
      <c r="F35" s="10"/>
      <c r="G35" s="10"/>
      <c r="H35" s="4"/>
      <c r="I35" s="4"/>
      <c r="J35" s="4"/>
      <c r="K35" s="4"/>
      <c r="L35" s="4"/>
      <c r="M35" s="4"/>
      <c r="N35" s="4"/>
    </row>
    <row r="36" spans="1:14" ht="15.4" customHeight="1">
      <c r="A36" s="124"/>
      <c r="B36" s="124"/>
      <c r="C36" s="124"/>
      <c r="D36" s="10"/>
      <c r="E36" s="10"/>
      <c r="F36" s="10"/>
      <c r="G36" s="10"/>
      <c r="H36" s="4"/>
      <c r="I36" s="4"/>
      <c r="J36" s="4"/>
      <c r="K36" s="4"/>
      <c r="L36" s="4"/>
      <c r="M36" s="4"/>
      <c r="N36" s="4"/>
    </row>
    <row r="42" spans="1:14">
      <c r="C42" s="19"/>
      <c r="F42" s="20"/>
      <c r="G42" s="20"/>
    </row>
  </sheetData>
  <mergeCells count="45">
    <mergeCell ref="A12:C12"/>
    <mergeCell ref="K4:K7"/>
    <mergeCell ref="A5:C7"/>
    <mergeCell ref="D5:D7"/>
    <mergeCell ref="A4:D4"/>
    <mergeCell ref="F4:F7"/>
    <mergeCell ref="H4:H7"/>
    <mergeCell ref="A11:C11"/>
    <mergeCell ref="E4:E7"/>
    <mergeCell ref="G4:G7"/>
    <mergeCell ref="I4:I7"/>
    <mergeCell ref="J4:J7"/>
    <mergeCell ref="A8:A9"/>
    <mergeCell ref="B8:B9"/>
    <mergeCell ref="C8:C9"/>
    <mergeCell ref="A10:C10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L4:L7"/>
    <mergeCell ref="A2:N2"/>
    <mergeCell ref="A3:D3"/>
    <mergeCell ref="M4:M7"/>
    <mergeCell ref="N4:N7"/>
  </mergeCells>
  <phoneticPr fontId="2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42"/>
  <sheetViews>
    <sheetView workbookViewId="0">
      <selection activeCell="G23" sqref="G23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5" t="s">
        <v>170</v>
      </c>
    </row>
    <row r="2" spans="1:10" ht="27">
      <c r="A2" s="126" t="s">
        <v>380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18.75" customHeight="1">
      <c r="A3" s="24" t="s">
        <v>231</v>
      </c>
      <c r="E3" s="24"/>
      <c r="J3" s="2" t="s">
        <v>107</v>
      </c>
    </row>
    <row r="4" spans="1:10" ht="15.4" customHeight="1">
      <c r="A4" s="119" t="s">
        <v>99</v>
      </c>
      <c r="B4" s="119" t="s">
        <v>1</v>
      </c>
      <c r="C4" s="119" t="s">
        <v>1</v>
      </c>
      <c r="D4" s="119" t="s">
        <v>1</v>
      </c>
      <c r="E4" s="119" t="s">
        <v>84</v>
      </c>
      <c r="F4" s="119" t="s">
        <v>189</v>
      </c>
      <c r="G4" s="119" t="s">
        <v>190</v>
      </c>
      <c r="H4" s="119" t="s">
        <v>191</v>
      </c>
      <c r="I4" s="119" t="s">
        <v>192</v>
      </c>
      <c r="J4" s="119" t="s">
        <v>193</v>
      </c>
    </row>
    <row r="5" spans="1:10" ht="15.4" customHeight="1">
      <c r="A5" s="119" t="s">
        <v>100</v>
      </c>
      <c r="B5" s="119" t="s">
        <v>1</v>
      </c>
      <c r="C5" s="119" t="s">
        <v>1</v>
      </c>
      <c r="D5" s="119" t="s">
        <v>101</v>
      </c>
      <c r="E5" s="119" t="s">
        <v>1</v>
      </c>
      <c r="F5" s="119" t="s">
        <v>1</v>
      </c>
      <c r="G5" s="119" t="s">
        <v>1</v>
      </c>
      <c r="H5" s="119" t="s">
        <v>1</v>
      </c>
      <c r="I5" s="119" t="s">
        <v>1</v>
      </c>
      <c r="J5" s="119" t="s">
        <v>1</v>
      </c>
    </row>
    <row r="6" spans="1:10" ht="13.9" customHeight="1">
      <c r="A6" s="119" t="s">
        <v>1</v>
      </c>
      <c r="B6" s="119" t="s">
        <v>1</v>
      </c>
      <c r="C6" s="119" t="s">
        <v>1</v>
      </c>
      <c r="D6" s="119" t="s">
        <v>1</v>
      </c>
      <c r="E6" s="119" t="s">
        <v>1</v>
      </c>
      <c r="F6" s="119" t="s">
        <v>1</v>
      </c>
      <c r="G6" s="119" t="s">
        <v>1</v>
      </c>
      <c r="H6" s="119" t="s">
        <v>1</v>
      </c>
      <c r="I6" s="119" t="s">
        <v>1</v>
      </c>
      <c r="J6" s="119" t="s">
        <v>1</v>
      </c>
    </row>
    <row r="7" spans="1:10" ht="30.75" customHeight="1">
      <c r="A7" s="119" t="s">
        <v>1</v>
      </c>
      <c r="B7" s="119" t="s">
        <v>1</v>
      </c>
      <c r="C7" s="119" t="s">
        <v>1</v>
      </c>
      <c r="D7" s="119" t="s">
        <v>1</v>
      </c>
      <c r="E7" s="119" t="s">
        <v>1</v>
      </c>
      <c r="F7" s="119" t="s">
        <v>1</v>
      </c>
      <c r="G7" s="119" t="s">
        <v>1</v>
      </c>
      <c r="H7" s="119" t="s">
        <v>1</v>
      </c>
      <c r="I7" s="119" t="s">
        <v>1</v>
      </c>
      <c r="J7" s="119" t="s">
        <v>1</v>
      </c>
    </row>
    <row r="8" spans="1:10" ht="15.4" customHeight="1">
      <c r="A8" s="119" t="s">
        <v>104</v>
      </c>
      <c r="B8" s="119" t="s">
        <v>105</v>
      </c>
      <c r="C8" s="119">
        <f>3073.85+934.37</f>
        <v>4008.22</v>
      </c>
      <c r="D8" s="9" t="s">
        <v>106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19" t="s">
        <v>1</v>
      </c>
      <c r="B9" s="119" t="s">
        <v>1</v>
      </c>
      <c r="C9" s="119" t="s">
        <v>1</v>
      </c>
      <c r="D9" s="9" t="s">
        <v>93</v>
      </c>
      <c r="E9" s="4">
        <f>F9+G9</f>
        <v>4769.88</v>
      </c>
      <c r="F9" s="4">
        <f>F10+F16</f>
        <v>3837.97</v>
      </c>
      <c r="G9" s="4">
        <f>G10+G16</f>
        <v>931.91</v>
      </c>
      <c r="H9" s="4"/>
      <c r="I9" s="4"/>
      <c r="J9" s="4"/>
    </row>
    <row r="10" spans="1:10" ht="15.4" customHeight="1">
      <c r="A10" s="125">
        <v>212</v>
      </c>
      <c r="B10" s="125" t="s">
        <v>1</v>
      </c>
      <c r="C10" s="125" t="s">
        <v>1</v>
      </c>
      <c r="D10" s="22" t="s">
        <v>208</v>
      </c>
      <c r="E10" s="4">
        <f>F10+G10</f>
        <v>4686.18</v>
      </c>
      <c r="F10" s="4">
        <f>F11</f>
        <v>3754.27</v>
      </c>
      <c r="G10" s="4">
        <f>G11+G15</f>
        <v>931.91</v>
      </c>
      <c r="H10" s="4"/>
      <c r="I10" s="4"/>
      <c r="J10" s="4"/>
    </row>
    <row r="11" spans="1:10" ht="15.4" customHeight="1">
      <c r="A11" s="125">
        <v>21201</v>
      </c>
      <c r="B11" s="125" t="s">
        <v>1</v>
      </c>
      <c r="C11" s="125" t="s">
        <v>1</v>
      </c>
      <c r="D11" s="22" t="s">
        <v>209</v>
      </c>
      <c r="E11" s="4">
        <f t="shared" ref="E11:E17" si="0">F11+G11</f>
        <v>4670.68</v>
      </c>
      <c r="F11" s="4">
        <f>F12+F13+F14</f>
        <v>3754.27</v>
      </c>
      <c r="G11" s="4">
        <f>SUM(G12:G14)</f>
        <v>916.41</v>
      </c>
      <c r="H11" s="4"/>
      <c r="I11" s="4"/>
      <c r="J11" s="4"/>
    </row>
    <row r="12" spans="1:10" ht="15.4" customHeight="1">
      <c r="A12" s="125">
        <v>2120101</v>
      </c>
      <c r="B12" s="125" t="s">
        <v>1</v>
      </c>
      <c r="C12" s="125" t="s">
        <v>1</v>
      </c>
      <c r="D12" s="22" t="s">
        <v>210</v>
      </c>
      <c r="E12" s="4">
        <f>F12+G12</f>
        <v>3754.27</v>
      </c>
      <c r="F12" s="4">
        <f>2990.12+764.11+0.04</f>
        <v>3754.27</v>
      </c>
      <c r="G12" s="4"/>
      <c r="H12" s="4"/>
      <c r="I12" s="4"/>
      <c r="J12" s="4"/>
    </row>
    <row r="13" spans="1:10" ht="15.4" customHeight="1">
      <c r="A13" s="125">
        <v>2120102</v>
      </c>
      <c r="B13" s="125" t="s">
        <v>1</v>
      </c>
      <c r="C13" s="125" t="s">
        <v>1</v>
      </c>
      <c r="D13" s="22" t="s">
        <v>211</v>
      </c>
      <c r="E13" s="4">
        <f>F13+G13</f>
        <v>579.76</v>
      </c>
      <c r="F13" s="4"/>
      <c r="G13" s="4">
        <v>579.76</v>
      </c>
      <c r="H13" s="4"/>
      <c r="I13" s="4"/>
      <c r="J13" s="4"/>
    </row>
    <row r="14" spans="1:10" ht="15.4" customHeight="1">
      <c r="A14" s="125">
        <v>2120106</v>
      </c>
      <c r="B14" s="125" t="s">
        <v>1</v>
      </c>
      <c r="C14" s="125" t="s">
        <v>1</v>
      </c>
      <c r="D14" s="22" t="s">
        <v>212</v>
      </c>
      <c r="E14" s="4">
        <f t="shared" si="0"/>
        <v>336.65</v>
      </c>
      <c r="F14" s="4"/>
      <c r="G14" s="4">
        <v>336.65</v>
      </c>
      <c r="H14" s="4"/>
      <c r="I14" s="4"/>
      <c r="J14" s="4"/>
    </row>
    <row r="15" spans="1:10" ht="15.4" customHeight="1">
      <c r="A15" s="125">
        <v>2120601</v>
      </c>
      <c r="B15" s="125" t="s">
        <v>1</v>
      </c>
      <c r="C15" s="125" t="s">
        <v>1</v>
      </c>
      <c r="D15" s="23" t="s">
        <v>217</v>
      </c>
      <c r="E15" s="4">
        <f t="shared" si="0"/>
        <v>15.5</v>
      </c>
      <c r="F15" s="4"/>
      <c r="G15" s="4">
        <v>15.5</v>
      </c>
      <c r="H15" s="4"/>
      <c r="I15" s="4"/>
      <c r="J15" s="4"/>
    </row>
    <row r="16" spans="1:10" ht="15.4" customHeight="1">
      <c r="A16" s="125">
        <v>221</v>
      </c>
      <c r="B16" s="125" t="s">
        <v>1</v>
      </c>
      <c r="C16" s="125" t="s">
        <v>1</v>
      </c>
      <c r="D16" s="22" t="s">
        <v>213</v>
      </c>
      <c r="E16" s="4">
        <f t="shared" si="0"/>
        <v>83.7</v>
      </c>
      <c r="F16" s="4">
        <f>F17</f>
        <v>83.7</v>
      </c>
      <c r="G16" s="4"/>
      <c r="H16" s="4"/>
      <c r="I16" s="4"/>
      <c r="J16" s="4"/>
    </row>
    <row r="17" spans="1:10" ht="15.4" customHeight="1">
      <c r="A17" s="125">
        <v>22102</v>
      </c>
      <c r="B17" s="125" t="s">
        <v>1</v>
      </c>
      <c r="C17" s="125" t="s">
        <v>1</v>
      </c>
      <c r="D17" s="22" t="s">
        <v>214</v>
      </c>
      <c r="E17" s="4">
        <f t="shared" si="0"/>
        <v>83.7</v>
      </c>
      <c r="F17" s="4">
        <f>F18+F19</f>
        <v>83.7</v>
      </c>
      <c r="G17" s="4"/>
      <c r="H17" s="4"/>
      <c r="I17" s="4"/>
      <c r="J17" s="4"/>
    </row>
    <row r="18" spans="1:10" ht="15.4" customHeight="1">
      <c r="A18" s="125">
        <v>2210201</v>
      </c>
      <c r="B18" s="125" t="s">
        <v>1</v>
      </c>
      <c r="C18" s="125" t="s">
        <v>1</v>
      </c>
      <c r="D18" s="22" t="s">
        <v>215</v>
      </c>
      <c r="E18" s="4">
        <f>F18+G18</f>
        <v>83.7</v>
      </c>
      <c r="F18" s="4">
        <v>83.7</v>
      </c>
      <c r="G18" s="4"/>
      <c r="H18" s="4"/>
      <c r="I18" s="4"/>
      <c r="J18" s="4"/>
    </row>
    <row r="19" spans="1:10" ht="15.4" customHeight="1">
      <c r="A19" s="124"/>
      <c r="B19" s="124"/>
      <c r="C19" s="124"/>
      <c r="D19" s="21"/>
      <c r="E19" s="4"/>
      <c r="F19" s="4"/>
      <c r="G19" s="4"/>
      <c r="H19" s="4"/>
      <c r="I19" s="4"/>
      <c r="J19" s="4"/>
    </row>
    <row r="20" spans="1:10" ht="15.4" customHeight="1">
      <c r="A20" s="124"/>
      <c r="B20" s="124"/>
      <c r="C20" s="124"/>
      <c r="D20" s="10"/>
      <c r="E20" s="4"/>
      <c r="F20" s="4"/>
      <c r="G20" s="4"/>
      <c r="H20" s="4"/>
      <c r="I20" s="4"/>
      <c r="J20" s="4"/>
    </row>
    <row r="21" spans="1:10" ht="15.4" customHeight="1">
      <c r="A21" s="124"/>
      <c r="B21" s="124"/>
      <c r="C21" s="124"/>
      <c r="D21" s="10"/>
      <c r="E21" s="4"/>
      <c r="F21" s="4"/>
      <c r="G21" s="4"/>
      <c r="H21" s="4"/>
      <c r="I21" s="4"/>
      <c r="J21" s="4"/>
    </row>
    <row r="22" spans="1:10" ht="15.4" customHeight="1">
      <c r="A22" s="124"/>
      <c r="B22" s="124"/>
      <c r="C22" s="124"/>
      <c r="D22" s="10"/>
      <c r="E22" s="4"/>
      <c r="F22" s="4"/>
      <c r="G22" s="4"/>
      <c r="H22" s="4"/>
      <c r="I22" s="4"/>
      <c r="J22" s="4"/>
    </row>
    <row r="23" spans="1:10" ht="15.4" customHeight="1">
      <c r="A23" s="124"/>
      <c r="B23" s="124"/>
      <c r="C23" s="124"/>
      <c r="D23" s="10"/>
      <c r="E23" s="4"/>
      <c r="F23" s="4"/>
      <c r="G23" s="4"/>
      <c r="H23" s="4"/>
      <c r="I23" s="4"/>
      <c r="J23" s="4"/>
    </row>
    <row r="24" spans="1:10" ht="15.4" customHeight="1">
      <c r="A24" s="124"/>
      <c r="B24" s="124"/>
      <c r="C24" s="124"/>
      <c r="D24" s="10"/>
      <c r="E24" s="4"/>
      <c r="F24" s="4"/>
      <c r="G24" s="4"/>
      <c r="H24" s="4"/>
      <c r="I24" s="4"/>
      <c r="J24" s="4"/>
    </row>
    <row r="25" spans="1:10" ht="15.4" customHeight="1">
      <c r="A25" s="124"/>
      <c r="B25" s="124"/>
      <c r="C25" s="124"/>
      <c r="D25" s="10"/>
      <c r="E25" s="4"/>
      <c r="F25" s="4"/>
      <c r="G25" s="4"/>
      <c r="H25" s="4"/>
      <c r="I25" s="4"/>
      <c r="J25" s="4"/>
    </row>
    <row r="26" spans="1:10" ht="15.4" customHeight="1">
      <c r="A26" s="124"/>
      <c r="B26" s="124"/>
      <c r="C26" s="124"/>
      <c r="D26" s="10"/>
      <c r="E26" s="4"/>
      <c r="F26" s="4"/>
      <c r="G26" s="4"/>
      <c r="H26" s="4"/>
      <c r="I26" s="4"/>
      <c r="J26" s="4"/>
    </row>
    <row r="27" spans="1:10" ht="15.4" customHeight="1">
      <c r="A27" s="124"/>
      <c r="B27" s="124"/>
      <c r="C27" s="124"/>
      <c r="D27" s="10"/>
      <c r="E27" s="4"/>
      <c r="F27" s="4"/>
      <c r="G27" s="4"/>
      <c r="H27" s="4"/>
      <c r="I27" s="4"/>
      <c r="J27" s="4"/>
    </row>
    <row r="28" spans="1:10" ht="15.4" customHeight="1">
      <c r="A28" s="124"/>
      <c r="B28" s="124"/>
      <c r="C28" s="124"/>
      <c r="D28" s="10"/>
      <c r="E28" s="4"/>
      <c r="F28" s="4"/>
      <c r="G28" s="4"/>
      <c r="H28" s="4"/>
      <c r="I28" s="4"/>
      <c r="J28" s="4"/>
    </row>
    <row r="29" spans="1:10" ht="15.4" customHeight="1">
      <c r="A29" s="124"/>
      <c r="B29" s="124"/>
      <c r="C29" s="124"/>
      <c r="D29" s="10"/>
      <c r="E29" s="4"/>
      <c r="F29" s="4"/>
      <c r="G29" s="4"/>
      <c r="H29" s="4"/>
      <c r="I29" s="4"/>
      <c r="J29" s="4"/>
    </row>
    <row r="30" spans="1:10" ht="15.4" customHeight="1">
      <c r="A30" s="124"/>
      <c r="B30" s="124"/>
      <c r="C30" s="124"/>
      <c r="D30" s="10"/>
      <c r="E30" s="4"/>
      <c r="F30" s="4"/>
      <c r="G30" s="4"/>
      <c r="H30" s="4"/>
      <c r="I30" s="4"/>
      <c r="J30" s="4"/>
    </row>
    <row r="31" spans="1:10" ht="15.4" customHeight="1">
      <c r="A31" s="124"/>
      <c r="B31" s="124"/>
      <c r="C31" s="124"/>
      <c r="D31" s="10"/>
      <c r="E31" s="4"/>
      <c r="F31" s="4"/>
      <c r="G31" s="4"/>
      <c r="H31" s="4"/>
      <c r="I31" s="4"/>
      <c r="J31" s="4"/>
    </row>
    <row r="32" spans="1:10" ht="15.4" customHeight="1">
      <c r="A32" s="124"/>
      <c r="B32" s="124"/>
      <c r="C32" s="124"/>
      <c r="D32" s="10"/>
      <c r="E32" s="4"/>
      <c r="F32" s="4"/>
      <c r="G32" s="4"/>
      <c r="H32" s="4"/>
      <c r="I32" s="4"/>
      <c r="J32" s="4"/>
    </row>
    <row r="33" spans="1:10" ht="15.4" customHeight="1">
      <c r="A33" s="124"/>
      <c r="B33" s="124"/>
      <c r="C33" s="124"/>
      <c r="D33" s="10"/>
      <c r="E33" s="4"/>
      <c r="F33" s="4"/>
      <c r="G33" s="4"/>
      <c r="H33" s="4"/>
      <c r="I33" s="4"/>
      <c r="J33" s="4"/>
    </row>
    <row r="34" spans="1:10" ht="15.4" customHeight="1">
      <c r="A34" s="124"/>
      <c r="B34" s="124"/>
      <c r="C34" s="124"/>
      <c r="D34" s="10"/>
      <c r="E34" s="4"/>
      <c r="F34" s="4"/>
      <c r="G34" s="4"/>
      <c r="H34" s="4"/>
      <c r="I34" s="4"/>
      <c r="J34" s="4"/>
    </row>
    <row r="35" spans="1:10" ht="15.4" customHeight="1">
      <c r="A35" s="124"/>
      <c r="B35" s="124"/>
      <c r="C35" s="124"/>
      <c r="D35" s="10"/>
      <c r="E35" s="4"/>
      <c r="F35" s="4"/>
      <c r="G35" s="4"/>
      <c r="H35" s="4"/>
      <c r="I35" s="4"/>
      <c r="J35" s="4"/>
    </row>
    <row r="36" spans="1:10" ht="15.4" customHeight="1">
      <c r="A36" s="124"/>
      <c r="B36" s="124"/>
      <c r="C36" s="124"/>
      <c r="D36" s="10"/>
      <c r="E36" s="4"/>
      <c r="F36" s="4"/>
      <c r="G36" s="4"/>
      <c r="H36" s="4"/>
      <c r="I36" s="4"/>
      <c r="J36" s="4"/>
    </row>
    <row r="38" spans="1:10">
      <c r="C38">
        <v>769.11</v>
      </c>
    </row>
    <row r="39" spans="1:10">
      <c r="C39">
        <v>769.11</v>
      </c>
    </row>
    <row r="42" spans="1:10">
      <c r="C42" s="19">
        <f>C36+C38</f>
        <v>769.11</v>
      </c>
      <c r="F42" s="20">
        <f>F36+F38</f>
        <v>0</v>
      </c>
      <c r="G42" s="20">
        <f>G36+G38</f>
        <v>0</v>
      </c>
    </row>
  </sheetData>
  <mergeCells count="40">
    <mergeCell ref="I4:I7"/>
    <mergeCell ref="J4:J7"/>
    <mergeCell ref="A2:J2"/>
    <mergeCell ref="A4:D4"/>
    <mergeCell ref="E4:E7"/>
    <mergeCell ref="A5:C7"/>
    <mergeCell ref="D5:D7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35:C35"/>
    <mergeCell ref="A36:C36"/>
    <mergeCell ref="F4:F7"/>
    <mergeCell ref="G4:G7"/>
    <mergeCell ref="H4:H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</mergeCells>
  <phoneticPr fontId="2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10</vt:i4>
      </vt:variant>
    </vt:vector>
  </HeadingPairs>
  <TitlesOfParts>
    <vt:vector size="20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'（预表2）一般公共预算支出表'!Print_Area</vt:lpstr>
      <vt:lpstr>'（预表3-1）一般公共预算基本支出表 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'（预表3-1）一般公共预算基本支出表 '!Print_Titles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微软用户</cp:lastModifiedBy>
  <cp:lastPrinted>2016-03-23T12:16:12Z</cp:lastPrinted>
  <dcterms:created xsi:type="dcterms:W3CDTF">2015-10-30T14:30:50Z</dcterms:created>
  <dcterms:modified xsi:type="dcterms:W3CDTF">2016-03-23T12:57:49Z</dcterms:modified>
</cp:coreProperties>
</file>